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4\"/>
    </mc:Choice>
  </mc:AlternateContent>
  <bookViews>
    <workbookView xWindow="0" yWindow="15" windowWidth="15225" windowHeight="9090" tabRatio="905"/>
  </bookViews>
  <sheets>
    <sheet name="přítrv" sheetId="7" r:id="rId1"/>
  </sheet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D38" i="7" l="1"/>
  <c r="C29" i="7"/>
  <c r="Q7" i="7"/>
  <c r="D17" i="7" l="1"/>
  <c r="P37" i="7" l="1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O36" i="7"/>
  <c r="O43" i="7" s="1"/>
  <c r="N36" i="7"/>
  <c r="N43" i="7" s="1"/>
  <c r="M36" i="7"/>
  <c r="L36" i="7"/>
  <c r="K36" i="7"/>
  <c r="J36" i="7"/>
  <c r="I36" i="7"/>
  <c r="H36" i="7"/>
  <c r="G36" i="7"/>
  <c r="F36" i="7"/>
  <c r="E36" i="7"/>
  <c r="D36" i="7"/>
  <c r="C36" i="7"/>
  <c r="P35" i="7"/>
  <c r="O35" i="7"/>
  <c r="N35" i="7"/>
  <c r="M35" i="7"/>
  <c r="L35" i="7"/>
  <c r="K35" i="7"/>
  <c r="J35" i="7"/>
  <c r="J43" i="7" s="1"/>
  <c r="I35" i="7"/>
  <c r="I43" i="7" s="1"/>
  <c r="H35" i="7"/>
  <c r="G35" i="7"/>
  <c r="F35" i="7"/>
  <c r="E35" i="7"/>
  <c r="D35" i="7"/>
  <c r="C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Q33" i="7"/>
  <c r="P33" i="7"/>
  <c r="P41" i="7" s="1"/>
  <c r="O33" i="7"/>
  <c r="O41" i="7" s="1"/>
  <c r="N33" i="7"/>
  <c r="M33" i="7"/>
  <c r="L33" i="7"/>
  <c r="K33" i="7"/>
  <c r="J33" i="7"/>
  <c r="I33" i="7"/>
  <c r="H33" i="7"/>
  <c r="G33" i="7"/>
  <c r="F33" i="7"/>
  <c r="E33" i="7"/>
  <c r="D33" i="7"/>
  <c r="C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Q28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C17" i="7"/>
  <c r="Q15" i="7"/>
  <c r="Q37" i="7" s="1"/>
  <c r="Q14" i="7"/>
  <c r="Q36" i="7" s="1"/>
  <c r="Q13" i="7"/>
  <c r="Q35" i="7" s="1"/>
  <c r="Q12" i="7"/>
  <c r="Q34" i="7" s="1"/>
  <c r="Q11" i="7"/>
  <c r="Q10" i="7"/>
  <c r="Q32" i="7" s="1"/>
  <c r="Q9" i="7"/>
  <c r="Q31" i="7" s="1"/>
  <c r="Q8" i="7"/>
  <c r="Q30" i="7" l="1"/>
  <c r="Q16" i="7"/>
  <c r="H39" i="7"/>
  <c r="O40" i="7"/>
  <c r="K38" i="7"/>
  <c r="F42" i="7"/>
  <c r="E42" i="7"/>
  <c r="D43" i="7"/>
  <c r="D42" i="7"/>
  <c r="N42" i="7"/>
  <c r="O42" i="7"/>
  <c r="P38" i="7"/>
  <c r="I38" i="7"/>
  <c r="J39" i="7"/>
  <c r="H42" i="7"/>
  <c r="Q17" i="7"/>
  <c r="Q21" i="7"/>
  <c r="E38" i="7"/>
  <c r="J40" i="7"/>
  <c r="F38" i="7"/>
  <c r="K40" i="7"/>
  <c r="G43" i="7"/>
  <c r="C42" i="7"/>
  <c r="H43" i="7"/>
  <c r="P40" i="7"/>
  <c r="K43" i="7"/>
  <c r="Q40" i="7"/>
  <c r="L42" i="7"/>
  <c r="I39" i="7"/>
  <c r="H41" i="7"/>
  <c r="M42" i="7"/>
  <c r="D40" i="7"/>
  <c r="I41" i="7"/>
  <c r="P39" i="7"/>
  <c r="K39" i="7"/>
  <c r="E40" i="7"/>
  <c r="Q39" i="7"/>
  <c r="C39" i="7"/>
  <c r="G41" i="7"/>
  <c r="P43" i="7"/>
  <c r="C41" i="7"/>
  <c r="G38" i="7"/>
  <c r="L39" i="7"/>
  <c r="D41" i="7"/>
  <c r="H38" i="7"/>
  <c r="M39" i="7"/>
  <c r="F41" i="7"/>
  <c r="E41" i="7"/>
  <c r="J38" i="7"/>
  <c r="I42" i="7"/>
  <c r="F40" i="7"/>
  <c r="K41" i="7"/>
  <c r="P42" i="7"/>
  <c r="E43" i="7"/>
  <c r="J42" i="7"/>
  <c r="G40" i="7"/>
  <c r="L40" i="7"/>
  <c r="Q41" i="7"/>
  <c r="F43" i="7"/>
  <c r="N39" i="7"/>
  <c r="C38" i="7"/>
  <c r="H40" i="7"/>
  <c r="M40" i="7"/>
  <c r="C43" i="7"/>
  <c r="L43" i="7"/>
  <c r="O38" i="7"/>
  <c r="I40" i="7"/>
  <c r="N40" i="7"/>
  <c r="M43" i="7"/>
  <c r="L38" i="7"/>
  <c r="C40" i="7"/>
  <c r="Q43" i="7"/>
  <c r="J41" i="7"/>
  <c r="M38" i="7"/>
  <c r="N38" i="7"/>
  <c r="K42" i="7"/>
  <c r="D39" i="7"/>
  <c r="L41" i="7"/>
  <c r="E39" i="7"/>
  <c r="M41" i="7"/>
  <c r="Q42" i="7"/>
  <c r="F39" i="7"/>
  <c r="N41" i="7"/>
  <c r="G39" i="7"/>
  <c r="O39" i="7"/>
  <c r="G42" i="7"/>
  <c r="Q38" i="7"/>
  <c r="R35" i="7" s="1"/>
  <c r="Q19" i="7"/>
  <c r="Q20" i="7"/>
  <c r="Q18" i="7"/>
  <c r="R30" i="7" l="1"/>
  <c r="R37" i="7"/>
  <c r="R32" i="7"/>
  <c r="R31" i="7"/>
  <c r="R36" i="7"/>
  <c r="R33" i="7"/>
  <c r="R28" i="7"/>
  <c r="R29" i="7"/>
  <c r="R34" i="7"/>
  <c r="R13" i="7"/>
  <c r="R12" i="7"/>
  <c r="R10" i="7"/>
  <c r="R8" i="7"/>
  <c r="R9" i="7"/>
  <c r="R11" i="7"/>
  <c r="R7" i="7"/>
  <c r="R15" i="7"/>
  <c r="R14" i="7"/>
  <c r="R17" i="7" l="1"/>
  <c r="R42" i="7"/>
  <c r="R39" i="7"/>
  <c r="R41" i="7"/>
  <c r="R43" i="7"/>
  <c r="R40" i="7"/>
  <c r="R21" i="7"/>
  <c r="R19" i="7"/>
  <c r="R20" i="7"/>
  <c r="R18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<sst xmlns="http://schemas.openxmlformats.org/spreadsheetml/2006/main" count="89" uniqueCount="43">
  <si>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</si>
  <si>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</si>
  <si>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</si>
  <si>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</si>
  <si>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</si>
  <si>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</si>
  <si>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</si>
  <si>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</si>
  <si>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</si>
  <si>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</si>
  <si>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</si>
  <si>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</si>
  <si>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</si>
  <si>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</si>
  <si>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</si>
  <si>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</si>
  <si>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</si>
  <si>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</si>
  <si>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</si>
  <si>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</si>
  <si>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</si>
  <si>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</si>
  <si>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</si>
  <si>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</si>
  <si>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</si>
  <si>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</si>
  <si>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</si>
  <si>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</si>
  <si>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</si>
  <si>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</si>
  <si>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</si>
  <si>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</si>
  <si>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</si>
  <si>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</si>
  <si>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</si>
  <si>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</si>
  <si>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</si>
  <si>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</si>
  <si>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</si>
  <si>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</si>
  <si>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</si>
  <si>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Počet obyvatel pro rok 2023</t>
  </si>
  <si>
    <t>Ukončené případy dočasné pracovní neschopnosti za 1. pololetí 2024 podle délky trvání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</si>
</sst>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mmmm\ yy"/>
    <numFmt numFmtId="165" formatCode="_-* #,##0_-;\-* #,##0_-;_-* &quot;-&quot;??_-;_-@_-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43" fontId="1" fillId="0" borderId="0" applyFont="0" applyFill="0" applyBorder="0" applyAlignment="0" applyProtection="0"/>
  </cellStyleXfs>
  <cellXfs count="125">
    <xf numFmtId="0" fontId="0" fillId="0" borderId="0" xfId="0"/>
    <xf numFmtId="3" fontId="13" fillId="0" borderId="1" xfId="8" applyFont="1" applyBorder="1">
      <alignment vertical="center"/>
    </xf>
    <xf numFmtId="3" fontId="14" fillId="0" borderId="1" xfId="8" applyFont="1" applyBorder="1">
      <alignment vertical="center"/>
    </xf>
    <xf numFmtId="0" fontId="15" fillId="4" borderId="13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5" fillId="4" borderId="33" xfId="0" applyFont="1" applyFill="1" applyBorder="1" applyAlignment="1">
      <alignment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10" fontId="18" fillId="2" borderId="32" xfId="9" applyNumberFormat="1" applyFont="1" applyFill="1" applyBorder="1" applyAlignment="1" applyProtection="1">
      <alignment horizontal="right" vertical="center" indent="1"/>
    </xf>
    <xf numFmtId="3" fontId="14" fillId="0" borderId="10" xfId="8" applyFont="1" applyBorder="1" applyAlignment="1" applyProtection="1">
      <alignment horizontal="center" vertical="center"/>
    </xf>
    <xf numFmtId="3" fontId="14" fillId="0" borderId="11" xfId="8" applyFont="1" applyBorder="1" applyAlignment="1" applyProtection="1">
      <alignment horizontal="center" vertical="center"/>
    </xf>
    <xf numFmtId="3" fontId="14" fillId="0" borderId="12" xfId="8" applyFont="1" applyBorder="1" applyAlignment="1" applyProtection="1">
      <alignment horizontal="center" vertical="center"/>
    </xf>
    <xf numFmtId="3" fontId="14" fillId="0" borderId="5" xfId="8" applyFont="1" applyBorder="1" applyAlignment="1" applyProtection="1">
      <alignment horizontal="center" vertical="center"/>
    </xf>
    <xf numFmtId="3" fontId="13" fillId="0" borderId="0" xfId="8" applyFont="1">
      <alignment vertical="center"/>
    </xf>
    <xf numFmtId="3" fontId="14" fillId="0" borderId="12" xfId="8" applyFont="1" applyBorder="1" applyAlignment="1" applyProtection="1">
      <alignment horizontal="right" vertical="center" indent="1"/>
    </xf>
    <xf numFmtId="3" fontId="14" fillId="0" borderId="5" xfId="8" applyFont="1" applyBorder="1" applyAlignment="1" applyProtection="1">
      <alignment horizontal="right" vertical="center" indent="1"/>
    </xf>
    <xf numFmtId="3" fontId="21" fillId="0" borderId="0" xfId="8" applyFont="1">
      <alignment vertical="center"/>
    </xf>
    <xf numFmtId="3" fontId="21" fillId="0" borderId="0" xfId="8" applyFont="1" applyAlignment="1">
      <alignment vertical="center"/>
    </xf>
    <xf numFmtId="3" fontId="21" fillId="0" borderId="0" xfId="8" applyFont="1" applyAlignment="1" applyProtection="1">
      <alignment vertical="center"/>
    </xf>
    <xf numFmtId="3" fontId="22" fillId="0" borderId="0" xfId="8" applyFont="1" applyAlignment="1" applyProtection="1">
      <alignment vertical="center"/>
    </xf>
    <xf numFmtId="4" fontId="21" fillId="0" borderId="0" xfId="8" applyNumberFormat="1" applyFont="1">
      <alignment vertical="center"/>
    </xf>
    <xf numFmtId="3" fontId="17" fillId="0" borderId="0" xfId="8" applyNumberFormat="1" applyFont="1" applyFill="1" applyBorder="1" applyAlignment="1" applyProtection="1">
      <alignment horizontal="center" vertical="center"/>
    </xf>
    <xf numFmtId="3" fontId="14" fillId="0" borderId="0" xfId="8" applyFont="1" applyBorder="1" applyAlignment="1">
      <alignment horizontal="center" vertical="center" textRotation="90" wrapText="1"/>
    </xf>
    <xf numFmtId="3" fontId="14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4" fillId="0" borderId="0" xfId="8" applyNumberFormat="1" applyFont="1" applyBorder="1" applyAlignment="1" applyProtection="1">
      <alignment horizontal="center" vertical="center"/>
    </xf>
    <xf numFmtId="10" fontId="20" fillId="0" borderId="0" xfId="9" applyNumberFormat="1" applyFont="1" applyBorder="1" applyAlignment="1" applyProtection="1">
      <alignment horizontal="center" vertical="center"/>
    </xf>
    <xf numFmtId="3" fontId="22" fillId="0" borderId="0" xfId="8" applyFont="1">
      <alignment vertical="center"/>
    </xf>
    <xf numFmtId="3" fontId="21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3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14" fillId="0" borderId="10" xfId="8" applyFont="1" applyBorder="1" applyAlignment="1" applyProtection="1">
      <alignment horizontal="right" vertical="center" indent="1"/>
    </xf>
    <xf numFmtId="3" fontId="14" fillId="0" borderId="11" xfId="8" applyFont="1" applyBorder="1" applyAlignment="1" applyProtection="1">
      <alignment horizontal="right" vertical="center" indent="1"/>
    </xf>
    <xf numFmtId="3" fontId="24" fillId="0" borderId="30" xfId="8" applyNumberFormat="1" applyFont="1" applyBorder="1" applyAlignment="1" applyProtection="1">
      <alignment horizontal="right" vertical="center" indent="1"/>
      <protection locked="0"/>
    </xf>
    <xf numFmtId="3" fontId="24" fillId="0" borderId="0" xfId="8" applyNumberFormat="1" applyFont="1" applyBorder="1" applyAlignment="1" applyProtection="1">
      <alignment horizontal="center" vertical="center"/>
    </xf>
    <xf numFmtId="3" fontId="24" fillId="0" borderId="1" xfId="8" applyFont="1" applyBorder="1" applyAlignment="1">
      <alignment horizontal="center" vertical="center"/>
    </xf>
    <xf numFmtId="3" fontId="7" fillId="0" borderId="0" xfId="8">
      <alignment vertical="center"/>
    </xf>
    <xf numFmtId="10" fontId="26" fillId="0" borderId="41" xfId="9" applyNumberFormat="1" applyFont="1" applyBorder="1" applyAlignment="1" applyProtection="1">
      <alignment horizontal="right" vertical="center" indent="1"/>
    </xf>
    <xf numFmtId="10" fontId="26" fillId="0" borderId="7" xfId="9" applyNumberFormat="1" applyFont="1" applyBorder="1" applyAlignment="1" applyProtection="1">
      <alignment horizontal="right" vertical="center" indent="1"/>
    </xf>
    <xf numFmtId="10" fontId="26" fillId="0" borderId="6" xfId="9" applyNumberFormat="1" applyFont="1" applyBorder="1" applyAlignment="1" applyProtection="1">
      <alignment horizontal="right" vertical="center" indent="1"/>
    </xf>
    <xf numFmtId="10" fontId="26" fillId="0" borderId="16" xfId="9" applyNumberFormat="1" applyFont="1" applyBorder="1" applyAlignment="1" applyProtection="1">
      <alignment horizontal="right" vertical="center" indent="1"/>
    </xf>
    <xf numFmtId="10" fontId="26" fillId="0" borderId="29" xfId="9" applyNumberFormat="1" applyFont="1" applyBorder="1" applyAlignment="1" applyProtection="1">
      <alignment horizontal="right" vertical="center" indent="1"/>
    </xf>
    <xf numFmtId="3" fontId="27" fillId="0" borderId="41" xfId="8" applyNumberFormat="1" applyFont="1" applyBorder="1" applyAlignment="1" applyProtection="1">
      <alignment horizontal="right" vertical="center" indent="1"/>
      <protection locked="0"/>
    </xf>
    <xf numFmtId="10" fontId="28" fillId="2" borderId="32" xfId="9" applyNumberFormat="1" applyFont="1" applyFill="1" applyBorder="1" applyAlignment="1" applyProtection="1">
      <alignment horizontal="right" vertical="center"/>
    </xf>
    <xf numFmtId="3" fontId="29" fillId="0" borderId="0" xfId="8" applyFont="1">
      <alignment vertical="center"/>
    </xf>
    <xf numFmtId="3" fontId="27" fillId="0" borderId="1" xfId="8" applyFont="1" applyBorder="1" applyAlignment="1">
      <alignment horizontal="center"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24" fillId="0" borderId="18" xfId="8" applyNumberFormat="1" applyFont="1" applyBorder="1" applyAlignment="1" applyProtection="1">
      <alignment horizontal="right" vertical="center" indent="1"/>
      <protection locked="0"/>
    </xf>
    <xf numFmtId="3" fontId="24" fillId="0" borderId="19" xfId="8" applyNumberFormat="1" applyFont="1" applyBorder="1" applyAlignment="1" applyProtection="1">
      <alignment horizontal="right" vertical="center" indent="1"/>
      <protection locked="0"/>
    </xf>
    <xf numFmtId="3" fontId="24" fillId="0" borderId="20" xfId="8" applyNumberFormat="1" applyFont="1" applyBorder="1" applyAlignment="1" applyProtection="1">
      <alignment horizontal="right" vertical="center" indent="1"/>
      <protection locked="0"/>
    </xf>
    <xf numFmtId="3" fontId="24" fillId="0" borderId="21" xfId="8" applyNumberFormat="1" applyFont="1" applyBorder="1" applyAlignment="1" applyProtection="1">
      <alignment horizontal="right" vertical="center" indent="1"/>
      <protection locked="0"/>
    </xf>
    <xf numFmtId="3" fontId="27" fillId="0" borderId="40" xfId="8" applyNumberFormat="1" applyFont="1" applyBorder="1" applyAlignment="1" applyProtection="1">
      <alignment horizontal="right" vertical="center" indent="1"/>
      <protection locked="0"/>
    </xf>
    <xf numFmtId="3" fontId="24" fillId="0" borderId="24" xfId="8" applyNumberFormat="1" applyFont="1" applyBorder="1" applyAlignment="1" applyProtection="1">
      <alignment horizontal="right" vertical="center" indent="1"/>
      <protection locked="0"/>
    </xf>
    <xf numFmtId="165" fontId="24" fillId="0" borderId="30" xfId="15" applyNumberFormat="1" applyFont="1" applyBorder="1" applyAlignment="1" applyProtection="1">
      <alignment horizontal="right" vertical="center" indent="1"/>
      <protection locked="0"/>
    </xf>
    <xf numFmtId="165" fontId="27" fillId="0" borderId="41" xfId="15" applyNumberFormat="1" applyFont="1" applyBorder="1" applyAlignment="1" applyProtection="1">
      <alignment horizontal="right" vertical="center" indent="1"/>
      <protection locked="0"/>
    </xf>
    <xf numFmtId="165" fontId="17" fillId="5" borderId="34" xfId="15" applyNumberFormat="1" applyFont="1" applyFill="1" applyBorder="1" applyAlignment="1">
      <alignment horizontal="right" vertical="center" wrapText="1"/>
    </xf>
    <xf numFmtId="165" fontId="17" fillId="5" borderId="38" xfId="15" applyNumberFormat="1" applyFont="1" applyFill="1" applyBorder="1" applyAlignment="1">
      <alignment horizontal="right" vertical="center" wrapText="1"/>
    </xf>
    <xf numFmtId="165" fontId="17" fillId="5" borderId="39" xfId="15" applyNumberFormat="1" applyFont="1" applyFill="1" applyBorder="1" applyAlignment="1">
      <alignment horizontal="right" vertical="center" wrapText="1"/>
    </xf>
    <xf numFmtId="165" fontId="17" fillId="5" borderId="32" xfId="15" applyNumberFormat="1" applyFont="1" applyFill="1" applyBorder="1" applyAlignment="1">
      <alignment horizontal="right" vertical="center" wrapText="1"/>
    </xf>
    <xf numFmtId="165" fontId="24" fillId="0" borderId="24" xfId="15" applyNumberFormat="1" applyFont="1" applyBorder="1" applyAlignment="1" applyProtection="1">
      <alignment horizontal="right" vertical="center" indent="1"/>
    </xf>
    <xf numFmtId="165" fontId="27" fillId="0" borderId="6" xfId="15" applyNumberFormat="1" applyFont="1" applyBorder="1" applyAlignment="1" applyProtection="1">
      <alignment horizontal="right" vertical="center" indent="1"/>
    </xf>
    <xf numFmtId="165" fontId="24" fillId="0" borderId="25" xfId="15" applyNumberFormat="1" applyFont="1" applyBorder="1" applyAlignment="1" applyProtection="1">
      <alignment horizontal="right" vertical="center" indent="1"/>
    </xf>
    <xf numFmtId="165" fontId="27" fillId="0" borderId="7" xfId="15" applyNumberFormat="1" applyFont="1" applyBorder="1" applyAlignment="1" applyProtection="1">
      <alignment horizontal="right" vertical="center" indent="1"/>
    </xf>
    <xf numFmtId="165" fontId="24" fillId="0" borderId="22" xfId="15" applyNumberFormat="1" applyFont="1" applyBorder="1" applyAlignment="1" applyProtection="1">
      <alignment horizontal="right" vertical="center" indent="1"/>
    </xf>
    <xf numFmtId="165" fontId="27" fillId="0" borderId="16" xfId="15" applyNumberFormat="1" applyFont="1" applyBorder="1" applyAlignment="1" applyProtection="1">
      <alignment horizontal="right" vertical="center" indent="1"/>
    </xf>
    <xf numFmtId="165" fontId="24" fillId="0" borderId="23" xfId="15" applyNumberFormat="1" applyFont="1" applyBorder="1" applyAlignment="1" applyProtection="1">
      <alignment horizontal="right" vertical="center" indent="1"/>
    </xf>
    <xf numFmtId="165" fontId="27" fillId="0" borderId="29" xfId="15" applyNumberFormat="1" applyFont="1" applyBorder="1" applyAlignment="1" applyProtection="1">
      <alignment horizontal="right" vertical="center" indent="1"/>
    </xf>
    <xf numFmtId="165" fontId="24" fillId="3" borderId="42" xfId="15" applyNumberFormat="1" applyFont="1" applyFill="1" applyBorder="1" applyAlignment="1" applyProtection="1">
      <alignment horizontal="right" vertical="center"/>
    </xf>
    <xf numFmtId="165" fontId="24" fillId="3" borderId="22" xfId="15" applyNumberFormat="1" applyFont="1" applyFill="1" applyBorder="1" applyAlignment="1" applyProtection="1">
      <alignment horizontal="right" vertical="center"/>
    </xf>
    <xf numFmtId="165" fontId="24" fillId="3" borderId="43" xfId="15" applyNumberFormat="1" applyFont="1" applyFill="1" applyBorder="1" applyAlignment="1" applyProtection="1">
      <alignment horizontal="right" vertical="center"/>
    </xf>
    <xf numFmtId="165" fontId="25" fillId="3" borderId="44" xfId="15" applyNumberFormat="1" applyFont="1" applyFill="1" applyBorder="1" applyAlignment="1" applyProtection="1">
      <alignment horizontal="right" vertical="center"/>
      <protection locked="0"/>
    </xf>
    <xf numFmtId="165" fontId="27" fillId="3" borderId="44" xfId="15" applyNumberFormat="1" applyFont="1" applyFill="1" applyBorder="1" applyAlignment="1" applyProtection="1">
      <alignment horizontal="right" vertical="center"/>
      <protection locked="0"/>
    </xf>
    <xf numFmtId="165" fontId="27" fillId="3" borderId="46" xfId="15" applyNumberFormat="1" applyFont="1" applyFill="1" applyBorder="1" applyAlignment="1" applyProtection="1">
      <alignment horizontal="right" vertical="center"/>
      <protection locked="0"/>
    </xf>
    <xf numFmtId="165" fontId="24" fillId="3" borderId="31" xfId="15" applyNumberFormat="1" applyFont="1" applyFill="1" applyBorder="1" applyAlignment="1" applyProtection="1">
      <alignment horizontal="right" vertical="center"/>
    </xf>
    <xf numFmtId="165" fontId="24" fillId="3" borderId="25" xfId="15" applyNumberFormat="1" applyFont="1" applyFill="1" applyBorder="1" applyAlignment="1" applyProtection="1">
      <alignment horizontal="right" vertical="center"/>
    </xf>
    <xf numFmtId="165" fontId="24" fillId="3" borderId="46" xfId="15" applyNumberFormat="1" applyFont="1" applyFill="1" applyBorder="1" applyAlignment="1" applyProtection="1">
      <alignment horizontal="right" vertical="center"/>
    </xf>
    <xf numFmtId="165" fontId="24" fillId="0" borderId="30" xfId="15" applyNumberFormat="1" applyFont="1" applyBorder="1" applyAlignment="1" applyProtection="1">
      <alignment horizontal="right" vertical="center"/>
    </xf>
    <xf numFmtId="165" fontId="24" fillId="0" borderId="36" xfId="15" applyNumberFormat="1" applyFont="1" applyBorder="1" applyAlignment="1" applyProtection="1">
      <alignment horizontal="right" vertical="center"/>
    </xf>
    <xf numFmtId="165" fontId="27" fillId="0" borderId="6" xfId="15" applyNumberFormat="1" applyFont="1" applyBorder="1" applyAlignment="1" applyProtection="1">
      <alignment horizontal="right" vertical="center"/>
    </xf>
    <xf numFmtId="165" fontId="24" fillId="0" borderId="25" xfId="15" applyNumberFormat="1" applyFont="1" applyBorder="1" applyAlignment="1" applyProtection="1">
      <alignment horizontal="right" vertical="center"/>
    </xf>
    <xf numFmtId="165" fontId="24" fillId="0" borderId="26" xfId="15" applyNumberFormat="1" applyFont="1" applyBorder="1" applyAlignment="1" applyProtection="1">
      <alignment horizontal="right" vertical="center"/>
    </xf>
    <xf numFmtId="165" fontId="27" fillId="0" borderId="7" xfId="15" applyNumberFormat="1" applyFont="1" applyBorder="1" applyAlignment="1" applyProtection="1">
      <alignment horizontal="right" vertical="center"/>
    </xf>
    <xf numFmtId="165" fontId="24" fillId="0" borderId="22" xfId="15" applyNumberFormat="1" applyFont="1" applyBorder="1" applyAlignment="1" applyProtection="1">
      <alignment horizontal="right" vertical="center"/>
    </xf>
    <xf numFmtId="165" fontId="24" fillId="0" borderId="27" xfId="15" applyNumberFormat="1" applyFont="1" applyBorder="1" applyAlignment="1" applyProtection="1">
      <alignment horizontal="right" vertical="center"/>
    </xf>
    <xf numFmtId="165" fontId="27" fillId="0" borderId="16" xfId="15" applyNumberFormat="1" applyFont="1" applyBorder="1" applyAlignment="1" applyProtection="1">
      <alignment horizontal="right" vertical="center"/>
    </xf>
    <xf numFmtId="165" fontId="24" fillId="0" borderId="23" xfId="15" applyNumberFormat="1" applyFont="1" applyBorder="1" applyAlignment="1" applyProtection="1">
      <alignment horizontal="right" vertical="center"/>
    </xf>
    <xf numFmtId="165" fontId="24" fillId="0" borderId="28" xfId="15" applyNumberFormat="1" applyFont="1" applyBorder="1" applyAlignment="1" applyProtection="1">
      <alignment horizontal="right" vertical="center"/>
    </xf>
    <xf numFmtId="165" fontId="27" fillId="0" borderId="29" xfId="15" applyNumberFormat="1" applyFont="1" applyBorder="1" applyAlignment="1" applyProtection="1">
      <alignment horizontal="right" vertical="center"/>
    </xf>
    <xf numFmtId="3" fontId="24" fillId="0" borderId="1" xfId="8" applyFont="1" applyBorder="1">
      <alignment vertical="center"/>
    </xf>
    <xf numFmtId="165" fontId="17" fillId="5" borderId="56" xfId="15" applyNumberFormat="1" applyFont="1" applyFill="1" applyBorder="1" applyAlignment="1">
      <alignment horizontal="right" vertical="center" wrapText="1"/>
    </xf>
    <xf numFmtId="49" fontId="15" fillId="4" borderId="51" xfId="14" applyFont="1" applyFill="1" applyBorder="1" applyAlignment="1" applyProtection="1">
      <alignment horizontal="center" vertical="center" wrapText="1"/>
    </xf>
    <xf numFmtId="49" fontId="15" fillId="4" borderId="52" xfId="14" applyFont="1" applyFill="1" applyBorder="1" applyAlignment="1" applyProtection="1">
      <alignment horizontal="center" vertical="center" wrapText="1"/>
    </xf>
    <xf numFmtId="3" fontId="14" fillId="0" borderId="37" xfId="8" applyFont="1" applyBorder="1" applyAlignment="1">
      <alignment horizontal="center" vertical="center" textRotation="90" wrapText="1"/>
    </xf>
    <xf numFmtId="3" fontId="14" fillId="0" borderId="35" xfId="8" applyFont="1" applyBorder="1" applyAlignment="1">
      <alignment horizontal="center" vertical="center" textRotation="90" wrapText="1"/>
    </xf>
    <xf numFmtId="3" fontId="14" fillId="0" borderId="34" xfId="8" applyFont="1" applyBorder="1" applyAlignment="1">
      <alignment horizontal="center" vertical="center" textRotation="90" wrapText="1"/>
    </xf>
    <xf numFmtId="3" fontId="14" fillId="0" borderId="45" xfId="8" applyFont="1" applyBorder="1" applyAlignment="1" applyProtection="1">
      <alignment horizontal="center" vertical="center"/>
    </xf>
    <xf numFmtId="3" fontId="14" fillId="0" borderId="46" xfId="8" applyFont="1" applyBorder="1" applyAlignment="1" applyProtection="1">
      <alignment horizontal="center" vertical="center"/>
    </xf>
    <xf numFmtId="3" fontId="14" fillId="0" borderId="45" xfId="8" applyFont="1" applyBorder="1" applyAlignment="1" applyProtection="1">
      <alignment horizontal="center" vertical="center" wrapText="1"/>
    </xf>
    <xf numFmtId="3" fontId="14" fillId="0" borderId="46" xfId="8" applyFont="1" applyBorder="1" applyAlignment="1" applyProtection="1">
      <alignment horizontal="center" vertical="center" wrapText="1"/>
    </xf>
    <xf numFmtId="3" fontId="17" fillId="5" borderId="49" xfId="0" applyNumberFormat="1" applyFont="1" applyFill="1" applyBorder="1" applyAlignment="1">
      <alignment horizontal="center" vertical="center" wrapText="1"/>
    </xf>
    <xf numFmtId="3" fontId="17" fillId="5" borderId="50" xfId="0" applyNumberFormat="1" applyFont="1" applyFill="1" applyBorder="1" applyAlignment="1">
      <alignment horizontal="center" vertical="center" wrapText="1"/>
    </xf>
    <xf numFmtId="0" fontId="16" fillId="4" borderId="48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3" fontId="14" fillId="0" borderId="45" xfId="8" applyFont="1" applyBorder="1" applyAlignment="1" applyProtection="1">
      <alignment horizontal="right" vertical="center" indent="1"/>
    </xf>
    <xf numFmtId="3" fontId="14" fillId="0" borderId="46" xfId="8" applyFont="1" applyBorder="1" applyAlignment="1" applyProtection="1">
      <alignment horizontal="right" vertical="center" indent="1"/>
    </xf>
    <xf numFmtId="3" fontId="17" fillId="5" borderId="14" xfId="0" applyNumberFormat="1" applyFont="1" applyFill="1" applyBorder="1" applyAlignment="1">
      <alignment horizontal="center" vertical="center" wrapText="1"/>
    </xf>
    <xf numFmtId="3" fontId="17" fillId="5" borderId="15" xfId="0" applyNumberFormat="1" applyFont="1" applyFill="1" applyBorder="1" applyAlignment="1">
      <alignment horizontal="center" vertical="center" wrapText="1"/>
    </xf>
    <xf numFmtId="3" fontId="14" fillId="0" borderId="54" xfId="8" applyFont="1" applyBorder="1" applyAlignment="1" applyProtection="1">
      <alignment horizontal="right" vertical="center" indent="1"/>
    </xf>
    <xf numFmtId="3" fontId="14" fillId="0" borderId="44" xfId="8" applyFont="1" applyBorder="1" applyAlignment="1" applyProtection="1">
      <alignment horizontal="right" vertical="center" indent="1"/>
    </xf>
    <xf numFmtId="49" fontId="15" fillId="4" borderId="38" xfId="14" applyFont="1" applyFill="1" applyBorder="1" applyAlignment="1" applyProtection="1">
      <alignment horizontal="center" vertical="center" wrapText="1"/>
    </xf>
    <xf numFmtId="0" fontId="19" fillId="0" borderId="0" xfId="4" applyFont="1" applyFill="1" applyAlignment="1" applyProtection="1">
      <alignment horizontal="center" vertical="center"/>
      <protection locked="0"/>
    </xf>
    <xf numFmtId="49" fontId="15" fillId="4" borderId="37" xfId="14" applyFont="1" applyFill="1" applyBorder="1" applyAlignment="1" applyProtection="1">
      <alignment horizontal="center" vertical="center" wrapText="1"/>
    </xf>
    <xf numFmtId="49" fontId="15" fillId="4" borderId="47" xfId="14" applyFont="1" applyFill="1" applyBorder="1" applyAlignment="1" applyProtection="1">
      <alignment horizontal="center" vertical="center" wrapText="1"/>
    </xf>
    <xf numFmtId="49" fontId="15" fillId="4" borderId="53" xfId="14" applyFont="1" applyFill="1" applyBorder="1" applyAlignment="1" applyProtection="1">
      <alignment horizontal="center" vertical="center" wrapText="1"/>
    </xf>
    <xf numFmtId="49" fontId="15" fillId="4" borderId="10" xfId="14" applyFont="1" applyFill="1" applyBorder="1" applyAlignment="1" applyProtection="1">
      <alignment horizontal="center" vertical="center" wrapText="1"/>
    </xf>
    <xf numFmtId="49" fontId="15" fillId="4" borderId="48" xfId="14" applyFont="1" applyFill="1" applyBorder="1" applyAlignment="1" applyProtection="1">
      <alignment horizontal="center" vertical="center" wrapText="1"/>
    </xf>
    <xf numFmtId="49" fontId="15" fillId="4" borderId="41" xfId="14" applyFont="1" applyFill="1" applyBorder="1" applyAlignment="1" applyProtection="1">
      <alignment horizontal="center" vertical="center" wrapText="1"/>
    </xf>
    <xf numFmtId="49" fontId="15" fillId="4" borderId="39" xfId="14" applyFont="1" applyFill="1" applyBorder="1" applyAlignment="1" applyProtection="1">
      <alignment horizontal="center" vertical="center" wrapText="1"/>
    </xf>
    <xf numFmtId="3" fontId="14" fillId="0" borderId="55" xfId="8" applyFont="1" applyBorder="1" applyAlignment="1" applyProtection="1">
      <alignment horizontal="center" vertical="center"/>
    </xf>
    <xf numFmtId="3" fontId="14" fillId="0" borderId="40" xfId="8" applyFont="1" applyBorder="1" applyAlignment="1" applyProtection="1">
      <alignment horizontal="center" vertical="center"/>
    </xf>
    <xf numFmtId="49" fontId="15" fillId="4" borderId="32" xfId="14" applyFont="1" applyFill="1" applyBorder="1" applyAlignment="1" applyProtection="1">
      <alignment horizontal="center" vertical="center" wrapText="1"/>
    </xf>
  </cellXfs>
  <cellStyles count="16">
    <cellStyle name="Čárka" xfId="15" builtinId="3"/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90" zoomScaleNormal="90" zoomScaleSheetLayoutView="75" workbookViewId="0">
      <selection activeCell="G51" sqref="G51"/>
    </sheetView>
  </sheetViews>
  <sheetFormatPr defaultColWidth="8" defaultRowHeight="10.5" x14ac:dyDescent="0.2"/>
  <cols>
    <col min="1" max="1" width="5.7109375" style="17" customWidth="1"/>
    <col min="2" max="2" width="15.7109375" style="17" customWidth="1"/>
    <col min="3" max="4" width="11.7109375" style="17" customWidth="1"/>
    <col min="5" max="5" width="14.42578125" style="17" bestFit="1" customWidth="1"/>
    <col min="6" max="6" width="12.42578125" style="17" customWidth="1"/>
    <col min="7" max="8" width="11.7109375" style="17" customWidth="1"/>
    <col min="9" max="10" width="14.28515625" style="17" bestFit="1" customWidth="1"/>
    <col min="11" max="16" width="11.7109375" style="17" customWidth="1"/>
    <col min="17" max="17" width="13.7109375" style="28" customWidth="1"/>
    <col min="18" max="19" width="10.7109375" style="17" customWidth="1"/>
    <col min="20" max="16384" width="8" style="17"/>
  </cols>
  <sheetData>
    <row r="1" spans="1:19" ht="20.100000000000001" customHeight="1" x14ac:dyDescent="0.2">
      <c r="A1" s="114" t="s">
        <v>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19" ht="20.100000000000001" customHeight="1" x14ac:dyDescent="0.2">
      <c r="A2" s="114" t="s">
        <v>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9" ht="20.100000000000001" customHeight="1" thickBo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19"/>
    </row>
    <row r="4" spans="1:19" ht="20.100000000000001" customHeight="1" x14ac:dyDescent="0.2">
      <c r="A4" s="3"/>
      <c r="B4" s="7" t="s">
        <v>16</v>
      </c>
      <c r="C4" s="94" t="s">
        <v>20</v>
      </c>
      <c r="D4" s="94" t="s">
        <v>36</v>
      </c>
      <c r="E4" s="94" t="s">
        <v>27</v>
      </c>
      <c r="F4" s="94" t="s">
        <v>37</v>
      </c>
      <c r="G4" s="94" t="s">
        <v>18</v>
      </c>
      <c r="H4" s="94" t="s">
        <v>38</v>
      </c>
      <c r="I4" s="94" t="s">
        <v>28</v>
      </c>
      <c r="J4" s="94" t="s">
        <v>25</v>
      </c>
      <c r="K4" s="94" t="s">
        <v>17</v>
      </c>
      <c r="L4" s="94" t="s">
        <v>39</v>
      </c>
      <c r="M4" s="94" t="s">
        <v>40</v>
      </c>
      <c r="N4" s="94" t="s">
        <v>24</v>
      </c>
      <c r="O4" s="94" t="s">
        <v>21</v>
      </c>
      <c r="P4" s="117" t="s">
        <v>23</v>
      </c>
      <c r="Q4" s="119" t="s">
        <v>0</v>
      </c>
      <c r="R4" s="105" t="s">
        <v>1</v>
      </c>
    </row>
    <row r="5" spans="1:19" ht="20.100000000000001" customHeight="1" thickBot="1" x14ac:dyDescent="0.25">
      <c r="A5" s="5" t="s">
        <v>33</v>
      </c>
      <c r="B5" s="8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21"/>
      <c r="Q5" s="124"/>
      <c r="R5" s="106"/>
    </row>
    <row r="6" spans="1:19" ht="20.100000000000001" customHeight="1" x14ac:dyDescent="0.2">
      <c r="A6" s="122"/>
      <c r="B6" s="123"/>
      <c r="C6" s="51"/>
      <c r="D6" s="56"/>
      <c r="E6" s="52"/>
      <c r="F6" s="52"/>
      <c r="G6" s="52"/>
      <c r="H6" s="52"/>
      <c r="I6" s="53"/>
      <c r="J6" s="53"/>
      <c r="K6" s="53"/>
      <c r="L6" s="53"/>
      <c r="M6" s="53"/>
      <c r="N6" s="53"/>
      <c r="O6" s="53"/>
      <c r="P6" s="54"/>
      <c r="Q6" s="55"/>
      <c r="R6" s="40"/>
    </row>
    <row r="7" spans="1:19" ht="20.100000000000001" customHeight="1" x14ac:dyDescent="0.2">
      <c r="A7" s="99" t="s">
        <v>30</v>
      </c>
      <c r="B7" s="100"/>
      <c r="C7" s="71">
        <v>45009</v>
      </c>
      <c r="D7" s="72">
        <v>84840</v>
      </c>
      <c r="E7" s="72">
        <v>19072</v>
      </c>
      <c r="F7" s="72">
        <v>44876</v>
      </c>
      <c r="G7" s="72">
        <v>38312</v>
      </c>
      <c r="H7" s="72">
        <v>68133</v>
      </c>
      <c r="I7" s="72">
        <v>44026</v>
      </c>
      <c r="J7" s="72">
        <v>39026</v>
      </c>
      <c r="K7" s="72">
        <v>50260</v>
      </c>
      <c r="L7" s="72">
        <v>115693</v>
      </c>
      <c r="M7" s="72">
        <v>94962</v>
      </c>
      <c r="N7" s="72">
        <v>57190</v>
      </c>
      <c r="O7" s="72">
        <v>35255</v>
      </c>
      <c r="P7" s="73">
        <v>33572</v>
      </c>
      <c r="Q7" s="74">
        <f>SUM(C7:P7)</f>
        <v>770226</v>
      </c>
      <c r="R7" s="40">
        <f t="shared" ref="R7:R15" si="0">Q7/$Q$16</f>
        <v>0.60526853464263486</v>
      </c>
    </row>
    <row r="8" spans="1:19" ht="20.100000000000001" customHeight="1" x14ac:dyDescent="0.2">
      <c r="A8" s="99" t="s">
        <v>31</v>
      </c>
      <c r="B8" s="100"/>
      <c r="C8" s="71">
        <v>8495</v>
      </c>
      <c r="D8" s="72">
        <v>15767</v>
      </c>
      <c r="E8" s="72">
        <v>3701</v>
      </c>
      <c r="F8" s="72">
        <v>7884</v>
      </c>
      <c r="G8" s="72">
        <v>6172</v>
      </c>
      <c r="H8" s="72">
        <v>16462</v>
      </c>
      <c r="I8" s="72">
        <v>9578</v>
      </c>
      <c r="J8" s="72">
        <v>7141</v>
      </c>
      <c r="K8" s="72">
        <v>9393</v>
      </c>
      <c r="L8" s="72">
        <v>15605</v>
      </c>
      <c r="M8" s="72">
        <v>16311</v>
      </c>
      <c r="N8" s="72">
        <v>10010</v>
      </c>
      <c r="O8" s="72">
        <v>7661</v>
      </c>
      <c r="P8" s="73">
        <v>8619</v>
      </c>
      <c r="Q8" s="74">
        <f t="shared" ref="Q7:Q15" si="1">SUM(C8:P8)</f>
        <v>142799</v>
      </c>
      <c r="R8" s="40">
        <f t="shared" si="0"/>
        <v>0.11221607875926497</v>
      </c>
    </row>
    <row r="9" spans="1:19" ht="20.100000000000001" customHeight="1" x14ac:dyDescent="0.2">
      <c r="A9" s="99" t="s">
        <v>32</v>
      </c>
      <c r="B9" s="100"/>
      <c r="C9" s="71">
        <v>5702</v>
      </c>
      <c r="D9" s="72">
        <v>9136</v>
      </c>
      <c r="E9" s="72">
        <v>3343</v>
      </c>
      <c r="F9" s="72">
        <v>4637</v>
      </c>
      <c r="G9" s="72">
        <v>3362</v>
      </c>
      <c r="H9" s="72">
        <v>10298</v>
      </c>
      <c r="I9" s="72">
        <v>6296</v>
      </c>
      <c r="J9" s="72">
        <v>4306</v>
      </c>
      <c r="K9" s="72">
        <v>5041</v>
      </c>
      <c r="L9" s="72">
        <v>8217</v>
      </c>
      <c r="M9" s="72">
        <v>8561</v>
      </c>
      <c r="N9" s="72">
        <v>5718</v>
      </c>
      <c r="O9" s="72">
        <v>4318</v>
      </c>
      <c r="P9" s="73">
        <v>5723</v>
      </c>
      <c r="Q9" s="75">
        <f t="shared" si="1"/>
        <v>84658</v>
      </c>
      <c r="R9" s="40">
        <f t="shared" si="0"/>
        <v>6.6526998057422349E-2</v>
      </c>
    </row>
    <row r="10" spans="1:19" ht="20.100000000000001" customHeight="1" x14ac:dyDescent="0.2">
      <c r="A10" s="99" t="s">
        <v>5</v>
      </c>
      <c r="B10" s="100"/>
      <c r="C10" s="71">
        <v>7194</v>
      </c>
      <c r="D10" s="72">
        <v>12829</v>
      </c>
      <c r="E10" s="72">
        <v>2624</v>
      </c>
      <c r="F10" s="72">
        <v>6090</v>
      </c>
      <c r="G10" s="72">
        <v>4792</v>
      </c>
      <c r="H10" s="72">
        <v>15341</v>
      </c>
      <c r="I10" s="72">
        <v>7977</v>
      </c>
      <c r="J10" s="72">
        <v>5976</v>
      </c>
      <c r="K10" s="72">
        <v>6894</v>
      </c>
      <c r="L10" s="72">
        <v>10891</v>
      </c>
      <c r="M10" s="72">
        <v>11576</v>
      </c>
      <c r="N10" s="72">
        <v>8138</v>
      </c>
      <c r="O10" s="72">
        <v>6373</v>
      </c>
      <c r="P10" s="73">
        <v>7793</v>
      </c>
      <c r="Q10" s="75">
        <f t="shared" si="1"/>
        <v>114488</v>
      </c>
      <c r="R10" s="40">
        <f t="shared" si="0"/>
        <v>8.9968378104823749E-2</v>
      </c>
    </row>
    <row r="11" spans="1:19" ht="20.100000000000001" customHeight="1" x14ac:dyDescent="0.2">
      <c r="A11" s="99" t="s">
        <v>6</v>
      </c>
      <c r="B11" s="100"/>
      <c r="C11" s="71">
        <v>3395</v>
      </c>
      <c r="D11" s="72">
        <v>6024</v>
      </c>
      <c r="E11" s="72">
        <v>1124</v>
      </c>
      <c r="F11" s="72">
        <v>2646</v>
      </c>
      <c r="G11" s="72">
        <v>2139</v>
      </c>
      <c r="H11" s="72">
        <v>7526</v>
      </c>
      <c r="I11" s="72">
        <v>3849</v>
      </c>
      <c r="J11" s="72">
        <v>2596</v>
      </c>
      <c r="K11" s="72">
        <v>2985</v>
      </c>
      <c r="L11" s="72">
        <v>4470</v>
      </c>
      <c r="M11" s="72">
        <v>4741</v>
      </c>
      <c r="N11" s="72">
        <v>3621</v>
      </c>
      <c r="O11" s="72">
        <v>2931</v>
      </c>
      <c r="P11" s="73">
        <v>3950</v>
      </c>
      <c r="Q11" s="75">
        <f t="shared" si="1"/>
        <v>51997</v>
      </c>
      <c r="R11" s="40">
        <f t="shared" si="0"/>
        <v>4.0860926527815325E-2</v>
      </c>
    </row>
    <row r="12" spans="1:19" ht="20.100000000000001" customHeight="1" x14ac:dyDescent="0.2">
      <c r="A12" s="99" t="s">
        <v>7</v>
      </c>
      <c r="B12" s="100"/>
      <c r="C12" s="71">
        <v>4111</v>
      </c>
      <c r="D12" s="72">
        <v>7283</v>
      </c>
      <c r="E12" s="72">
        <v>1375</v>
      </c>
      <c r="F12" s="72">
        <v>3261</v>
      </c>
      <c r="G12" s="72">
        <v>2686</v>
      </c>
      <c r="H12" s="72">
        <v>9905</v>
      </c>
      <c r="I12" s="72">
        <v>4839</v>
      </c>
      <c r="J12" s="72">
        <v>3096</v>
      </c>
      <c r="K12" s="72">
        <v>3543</v>
      </c>
      <c r="L12" s="72">
        <v>5154</v>
      </c>
      <c r="M12" s="72">
        <v>5495</v>
      </c>
      <c r="N12" s="72">
        <v>4504</v>
      </c>
      <c r="O12" s="72">
        <v>3464</v>
      </c>
      <c r="P12" s="73">
        <v>4644</v>
      </c>
      <c r="Q12" s="76">
        <f t="shared" si="1"/>
        <v>63360</v>
      </c>
      <c r="R12" s="41">
        <f t="shared" si="0"/>
        <v>4.97903399196565E-2</v>
      </c>
    </row>
    <row r="13" spans="1:19" ht="20.100000000000001" customHeight="1" x14ac:dyDescent="0.2">
      <c r="A13" s="99" t="s">
        <v>8</v>
      </c>
      <c r="B13" s="100"/>
      <c r="C13" s="71">
        <v>1403</v>
      </c>
      <c r="D13" s="72">
        <v>2418</v>
      </c>
      <c r="E13" s="72">
        <v>445</v>
      </c>
      <c r="F13" s="72">
        <v>1086</v>
      </c>
      <c r="G13" s="72">
        <v>923</v>
      </c>
      <c r="H13" s="72">
        <v>3246</v>
      </c>
      <c r="I13" s="72">
        <v>1524</v>
      </c>
      <c r="J13" s="72">
        <v>1086</v>
      </c>
      <c r="K13" s="72">
        <v>1142</v>
      </c>
      <c r="L13" s="72">
        <v>1618</v>
      </c>
      <c r="M13" s="72">
        <v>1935</v>
      </c>
      <c r="N13" s="72">
        <v>1637</v>
      </c>
      <c r="O13" s="72">
        <v>1089</v>
      </c>
      <c r="P13" s="73">
        <v>1412</v>
      </c>
      <c r="Q13" s="75">
        <f t="shared" si="1"/>
        <v>20964</v>
      </c>
      <c r="R13" s="40">
        <f t="shared" si="0"/>
        <v>1.6474190121143921E-2</v>
      </c>
    </row>
    <row r="14" spans="1:19" ht="20.100000000000001" customHeight="1" x14ac:dyDescent="0.2">
      <c r="A14" s="99" t="s">
        <v>9</v>
      </c>
      <c r="B14" s="100"/>
      <c r="C14" s="71">
        <v>730</v>
      </c>
      <c r="D14" s="72">
        <v>1307</v>
      </c>
      <c r="E14" s="72">
        <v>207</v>
      </c>
      <c r="F14" s="72">
        <v>602</v>
      </c>
      <c r="G14" s="72">
        <v>525</v>
      </c>
      <c r="H14" s="72">
        <v>1677</v>
      </c>
      <c r="I14" s="72">
        <v>795</v>
      </c>
      <c r="J14" s="72">
        <v>655</v>
      </c>
      <c r="K14" s="72">
        <v>602</v>
      </c>
      <c r="L14" s="72">
        <v>870</v>
      </c>
      <c r="M14" s="72">
        <v>1039</v>
      </c>
      <c r="N14" s="72">
        <v>911</v>
      </c>
      <c r="O14" s="72">
        <v>555</v>
      </c>
      <c r="P14" s="73">
        <v>691</v>
      </c>
      <c r="Q14" s="75">
        <f t="shared" si="1"/>
        <v>11166</v>
      </c>
      <c r="R14" s="40">
        <f t="shared" si="0"/>
        <v>8.7746044119773429E-3</v>
      </c>
    </row>
    <row r="15" spans="1:19" ht="20.100000000000001" customHeight="1" x14ac:dyDescent="0.2">
      <c r="A15" s="101" t="s">
        <v>15</v>
      </c>
      <c r="B15" s="102"/>
      <c r="C15" s="77">
        <v>928</v>
      </c>
      <c r="D15" s="72">
        <v>1440</v>
      </c>
      <c r="E15" s="78">
        <v>347</v>
      </c>
      <c r="F15" s="78">
        <v>678</v>
      </c>
      <c r="G15" s="78">
        <v>557</v>
      </c>
      <c r="H15" s="78">
        <v>1751</v>
      </c>
      <c r="I15" s="78">
        <v>888</v>
      </c>
      <c r="J15" s="78">
        <v>618</v>
      </c>
      <c r="K15" s="78">
        <v>812</v>
      </c>
      <c r="L15" s="78">
        <v>1255</v>
      </c>
      <c r="M15" s="78">
        <v>1332</v>
      </c>
      <c r="N15" s="78">
        <v>971</v>
      </c>
      <c r="O15" s="78">
        <v>598</v>
      </c>
      <c r="P15" s="79">
        <v>703</v>
      </c>
      <c r="Q15" s="75">
        <f t="shared" si="1"/>
        <v>12878</v>
      </c>
      <c r="R15" s="40">
        <f t="shared" si="0"/>
        <v>1.011994945526099E-2</v>
      </c>
      <c r="S15" s="21"/>
    </row>
    <row r="16" spans="1:19" ht="30" customHeight="1" thickBot="1" x14ac:dyDescent="0.25">
      <c r="A16" s="103" t="s">
        <v>34</v>
      </c>
      <c r="B16" s="104"/>
      <c r="C16" s="59">
        <v>76967</v>
      </c>
      <c r="D16" s="93">
        <v>141044</v>
      </c>
      <c r="E16" s="60">
        <v>32238</v>
      </c>
      <c r="F16" s="60">
        <v>71760</v>
      </c>
      <c r="G16" s="60">
        <v>59468</v>
      </c>
      <c r="H16" s="60">
        <v>134339</v>
      </c>
      <c r="I16" s="60">
        <v>79772</v>
      </c>
      <c r="J16" s="60">
        <v>64500</v>
      </c>
      <c r="K16" s="60">
        <v>80672</v>
      </c>
      <c r="L16" s="60">
        <v>163773</v>
      </c>
      <c r="M16" s="60">
        <v>145952</v>
      </c>
      <c r="N16" s="60">
        <v>92700</v>
      </c>
      <c r="O16" s="60">
        <v>62244</v>
      </c>
      <c r="P16" s="61">
        <v>67107</v>
      </c>
      <c r="Q16" s="62">
        <f>SUM(Q6:Q15)</f>
        <v>1272536</v>
      </c>
      <c r="R16" s="9"/>
      <c r="S16" s="22"/>
    </row>
    <row r="17" spans="1:18" ht="20.100000000000001" customHeight="1" x14ac:dyDescent="0.2">
      <c r="A17" s="96" t="s">
        <v>2</v>
      </c>
      <c r="B17" s="10" t="s">
        <v>10</v>
      </c>
      <c r="C17" s="80">
        <f>SUM(C6:C9)</f>
        <v>59206</v>
      </c>
      <c r="D17" s="80">
        <f>SUM(D6:D9)</f>
        <v>109743</v>
      </c>
      <c r="E17" s="80">
        <f t="shared" ref="E17:R17" si="2">SUM(E6:E9)</f>
        <v>26116</v>
      </c>
      <c r="F17" s="80">
        <f t="shared" si="2"/>
        <v>57397</v>
      </c>
      <c r="G17" s="80">
        <f t="shared" si="2"/>
        <v>47846</v>
      </c>
      <c r="H17" s="80">
        <f t="shared" si="2"/>
        <v>94893</v>
      </c>
      <c r="I17" s="80">
        <f t="shared" si="2"/>
        <v>59900</v>
      </c>
      <c r="J17" s="80">
        <f t="shared" si="2"/>
        <v>50473</v>
      </c>
      <c r="K17" s="80">
        <f t="shared" si="2"/>
        <v>64694</v>
      </c>
      <c r="L17" s="80">
        <f>SUM(L6:L9)</f>
        <v>139515</v>
      </c>
      <c r="M17" s="80">
        <f t="shared" si="2"/>
        <v>119834</v>
      </c>
      <c r="N17" s="80">
        <f t="shared" si="2"/>
        <v>72918</v>
      </c>
      <c r="O17" s="80">
        <f t="shared" si="2"/>
        <v>47234</v>
      </c>
      <c r="P17" s="81">
        <f t="shared" si="2"/>
        <v>47914</v>
      </c>
      <c r="Q17" s="82">
        <f t="shared" si="2"/>
        <v>997683</v>
      </c>
      <c r="R17" s="42">
        <f t="shared" si="2"/>
        <v>0.78401161145932219</v>
      </c>
    </row>
    <row r="18" spans="1:18" ht="20.100000000000001" customHeight="1" x14ac:dyDescent="0.2">
      <c r="A18" s="97"/>
      <c r="B18" s="11" t="s">
        <v>11</v>
      </c>
      <c r="C18" s="83">
        <f>SUM(C10:C15)</f>
        <v>17761</v>
      </c>
      <c r="D18" s="83">
        <f t="shared" ref="D18:R18" si="3">SUM(D10:D15)</f>
        <v>31301</v>
      </c>
      <c r="E18" s="83">
        <f t="shared" si="3"/>
        <v>6122</v>
      </c>
      <c r="F18" s="83">
        <f t="shared" si="3"/>
        <v>14363</v>
      </c>
      <c r="G18" s="83">
        <f t="shared" si="3"/>
        <v>11622</v>
      </c>
      <c r="H18" s="83">
        <f t="shared" si="3"/>
        <v>39446</v>
      </c>
      <c r="I18" s="83">
        <f t="shared" si="3"/>
        <v>19872</v>
      </c>
      <c r="J18" s="83">
        <f t="shared" si="3"/>
        <v>14027</v>
      </c>
      <c r="K18" s="83">
        <f t="shared" si="3"/>
        <v>15978</v>
      </c>
      <c r="L18" s="83">
        <f t="shared" si="3"/>
        <v>24258</v>
      </c>
      <c r="M18" s="83">
        <f t="shared" si="3"/>
        <v>26118</v>
      </c>
      <c r="N18" s="83">
        <f t="shared" si="3"/>
        <v>19782</v>
      </c>
      <c r="O18" s="83">
        <f t="shared" si="3"/>
        <v>15010</v>
      </c>
      <c r="P18" s="84">
        <f t="shared" si="3"/>
        <v>19193</v>
      </c>
      <c r="Q18" s="85">
        <f t="shared" si="3"/>
        <v>274853</v>
      </c>
      <c r="R18" s="41">
        <f t="shared" si="3"/>
        <v>0.21598838854067784</v>
      </c>
    </row>
    <row r="19" spans="1:18" ht="20.100000000000001" customHeight="1" x14ac:dyDescent="0.2">
      <c r="A19" s="97"/>
      <c r="B19" s="12" t="s">
        <v>12</v>
      </c>
      <c r="C19" s="86">
        <f>SUM(C11:C15)</f>
        <v>10567</v>
      </c>
      <c r="D19" s="86">
        <f t="shared" ref="D19:R19" si="4">SUM(D11:D15)</f>
        <v>18472</v>
      </c>
      <c r="E19" s="86">
        <f t="shared" si="4"/>
        <v>3498</v>
      </c>
      <c r="F19" s="86">
        <f t="shared" si="4"/>
        <v>8273</v>
      </c>
      <c r="G19" s="86">
        <f t="shared" si="4"/>
        <v>6830</v>
      </c>
      <c r="H19" s="86">
        <f t="shared" si="4"/>
        <v>24105</v>
      </c>
      <c r="I19" s="86">
        <f t="shared" si="4"/>
        <v>11895</v>
      </c>
      <c r="J19" s="86">
        <f t="shared" si="4"/>
        <v>8051</v>
      </c>
      <c r="K19" s="86">
        <f t="shared" si="4"/>
        <v>9084</v>
      </c>
      <c r="L19" s="86">
        <f t="shared" si="4"/>
        <v>13367</v>
      </c>
      <c r="M19" s="86">
        <f t="shared" si="4"/>
        <v>14542</v>
      </c>
      <c r="N19" s="86">
        <f t="shared" si="4"/>
        <v>11644</v>
      </c>
      <c r="O19" s="86">
        <f t="shared" si="4"/>
        <v>8637</v>
      </c>
      <c r="P19" s="87">
        <f t="shared" si="4"/>
        <v>11400</v>
      </c>
      <c r="Q19" s="88">
        <f t="shared" si="4"/>
        <v>160365</v>
      </c>
      <c r="R19" s="43">
        <f t="shared" si="4"/>
        <v>0.12602001043585409</v>
      </c>
    </row>
    <row r="20" spans="1:18" ht="20.100000000000001" customHeight="1" x14ac:dyDescent="0.2">
      <c r="A20" s="97"/>
      <c r="B20" s="12" t="s">
        <v>13</v>
      </c>
      <c r="C20" s="86">
        <f>SUM(C12:C15)</f>
        <v>7172</v>
      </c>
      <c r="D20" s="86">
        <f t="shared" ref="D20:R20" si="5">SUM(D12:D15)</f>
        <v>12448</v>
      </c>
      <c r="E20" s="86">
        <f t="shared" si="5"/>
        <v>2374</v>
      </c>
      <c r="F20" s="86">
        <f t="shared" si="5"/>
        <v>5627</v>
      </c>
      <c r="G20" s="86">
        <f t="shared" si="5"/>
        <v>4691</v>
      </c>
      <c r="H20" s="86">
        <f t="shared" si="5"/>
        <v>16579</v>
      </c>
      <c r="I20" s="86">
        <f t="shared" si="5"/>
        <v>8046</v>
      </c>
      <c r="J20" s="86">
        <f t="shared" si="5"/>
        <v>5455</v>
      </c>
      <c r="K20" s="86">
        <f t="shared" si="5"/>
        <v>6099</v>
      </c>
      <c r="L20" s="86">
        <f t="shared" si="5"/>
        <v>8897</v>
      </c>
      <c r="M20" s="86">
        <f t="shared" si="5"/>
        <v>9801</v>
      </c>
      <c r="N20" s="86">
        <f t="shared" si="5"/>
        <v>8023</v>
      </c>
      <c r="O20" s="86">
        <f t="shared" si="5"/>
        <v>5706</v>
      </c>
      <c r="P20" s="87">
        <f t="shared" si="5"/>
        <v>7450</v>
      </c>
      <c r="Q20" s="88">
        <f t="shared" si="5"/>
        <v>108368</v>
      </c>
      <c r="R20" s="43">
        <f t="shared" si="5"/>
        <v>8.5159083908038752E-2</v>
      </c>
    </row>
    <row r="21" spans="1:18" ht="20.100000000000001" customHeight="1" thickBot="1" x14ac:dyDescent="0.25">
      <c r="A21" s="98"/>
      <c r="B21" s="13" t="s">
        <v>14</v>
      </c>
      <c r="C21" s="89">
        <f>SUM(C13:C15)</f>
        <v>3061</v>
      </c>
      <c r="D21" s="89">
        <f t="shared" ref="D21:R21" si="6">SUM(D13:D15)</f>
        <v>5165</v>
      </c>
      <c r="E21" s="89">
        <f t="shared" si="6"/>
        <v>999</v>
      </c>
      <c r="F21" s="89">
        <f t="shared" si="6"/>
        <v>2366</v>
      </c>
      <c r="G21" s="89">
        <f t="shared" si="6"/>
        <v>2005</v>
      </c>
      <c r="H21" s="89">
        <f t="shared" si="6"/>
        <v>6674</v>
      </c>
      <c r="I21" s="89">
        <f t="shared" si="6"/>
        <v>3207</v>
      </c>
      <c r="J21" s="89">
        <f t="shared" si="6"/>
        <v>2359</v>
      </c>
      <c r="K21" s="89">
        <f t="shared" si="6"/>
        <v>2556</v>
      </c>
      <c r="L21" s="89">
        <f t="shared" si="6"/>
        <v>3743</v>
      </c>
      <c r="M21" s="89">
        <f t="shared" si="6"/>
        <v>4306</v>
      </c>
      <c r="N21" s="89">
        <f t="shared" si="6"/>
        <v>3519</v>
      </c>
      <c r="O21" s="89">
        <f t="shared" si="6"/>
        <v>2242</v>
      </c>
      <c r="P21" s="90">
        <f t="shared" si="6"/>
        <v>2806</v>
      </c>
      <c r="Q21" s="91">
        <f t="shared" si="6"/>
        <v>45008</v>
      </c>
      <c r="R21" s="44">
        <f t="shared" si="6"/>
        <v>3.5368743988382252E-2</v>
      </c>
    </row>
    <row r="22" spans="1:18" ht="20.100000000000001" customHeight="1" x14ac:dyDescent="0.2">
      <c r="A22" s="23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7"/>
    </row>
    <row r="23" spans="1:18" ht="20.100000000000001" customHeight="1" x14ac:dyDescent="0.2">
      <c r="A23" s="114" t="s">
        <v>42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  <row r="24" spans="1:18" ht="20.100000000000001" customHeight="1" x14ac:dyDescent="0.2">
      <c r="A24" s="114" t="s">
        <v>4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  <row r="25" spans="1:18" ht="20.100000000000001" customHeight="1" thickBo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19"/>
    </row>
    <row r="26" spans="1:18" ht="20.100000000000001" customHeight="1" x14ac:dyDescent="0.2">
      <c r="A26" s="3"/>
      <c r="B26" s="4" t="s">
        <v>16</v>
      </c>
      <c r="C26" s="115" t="s">
        <v>20</v>
      </c>
      <c r="D26" s="94" t="s">
        <v>36</v>
      </c>
      <c r="E26" s="94" t="s">
        <v>27</v>
      </c>
      <c r="F26" s="94" t="s">
        <v>37</v>
      </c>
      <c r="G26" s="94" t="s">
        <v>18</v>
      </c>
      <c r="H26" s="94" t="s">
        <v>38</v>
      </c>
      <c r="I26" s="94" t="s">
        <v>28</v>
      </c>
      <c r="J26" s="94" t="s">
        <v>25</v>
      </c>
      <c r="K26" s="94" t="s">
        <v>17</v>
      </c>
      <c r="L26" s="94" t="s">
        <v>39</v>
      </c>
      <c r="M26" s="94" t="s">
        <v>40</v>
      </c>
      <c r="N26" s="94" t="s">
        <v>24</v>
      </c>
      <c r="O26" s="94" t="s">
        <v>21</v>
      </c>
      <c r="P26" s="117" t="s">
        <v>23</v>
      </c>
      <c r="Q26" s="119" t="s">
        <v>0</v>
      </c>
      <c r="R26" s="105" t="s">
        <v>1</v>
      </c>
    </row>
    <row r="27" spans="1:18" ht="20.100000000000001" customHeight="1" thickBot="1" x14ac:dyDescent="0.25">
      <c r="A27" s="5" t="s">
        <v>33</v>
      </c>
      <c r="B27" s="6"/>
      <c r="C27" s="116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18"/>
      <c r="Q27" s="120"/>
      <c r="R27" s="106"/>
    </row>
    <row r="28" spans="1:18" ht="20.100000000000001" customHeight="1" x14ac:dyDescent="0.2">
      <c r="A28" s="111"/>
      <c r="B28" s="112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45">
        <f>Q6/102.14137</f>
        <v>0</v>
      </c>
      <c r="R28" s="40">
        <f t="shared" ref="R28:R37" si="7">Q28/$Q$38</f>
        <v>0</v>
      </c>
    </row>
    <row r="29" spans="1:18" ht="20.100000000000001" customHeight="1" x14ac:dyDescent="0.2">
      <c r="A29" s="107" t="s">
        <v>30</v>
      </c>
      <c r="B29" s="108"/>
      <c r="C29" s="57">
        <f>C7/$C$46*100000</f>
        <v>6900.0142571780289</v>
      </c>
      <c r="D29" s="57">
        <f t="shared" ref="D29:P37" si="8">D7/D$46*100000</f>
        <v>6970.0953006901091</v>
      </c>
      <c r="E29" s="57">
        <f t="shared" si="8"/>
        <v>6496.0234336415815</v>
      </c>
      <c r="F29" s="57">
        <f t="shared" si="8"/>
        <v>8081.8777272915549</v>
      </c>
      <c r="G29" s="57">
        <f t="shared" si="8"/>
        <v>8529.3770607132592</v>
      </c>
      <c r="H29" s="57">
        <f t="shared" si="8"/>
        <v>5727.0311026382014</v>
      </c>
      <c r="I29" s="57">
        <f t="shared" si="8"/>
        <v>6968.322354155257</v>
      </c>
      <c r="J29" s="57">
        <f t="shared" si="8"/>
        <v>7380.6502370636272</v>
      </c>
      <c r="K29" s="57">
        <f t="shared" si="8"/>
        <v>8302.1136857684651</v>
      </c>
      <c r="L29" s="57">
        <f t="shared" si="8"/>
        <v>8523.5971314186863</v>
      </c>
      <c r="M29" s="57">
        <f t="shared" si="8"/>
        <v>6597.3734725310915</v>
      </c>
      <c r="N29" s="57">
        <f t="shared" si="8"/>
        <v>7040.1815995085781</v>
      </c>
      <c r="O29" s="57">
        <f t="shared" si="8"/>
        <v>6848.5965767701355</v>
      </c>
      <c r="P29" s="57">
        <f t="shared" si="8"/>
        <v>5782.9814428514583</v>
      </c>
      <c r="Q29" s="58">
        <f>Q7/$Q$46*100000</f>
        <v>7113.5898135207026</v>
      </c>
      <c r="R29" s="40">
        <f t="shared" si="7"/>
        <v>0.60526853464263486</v>
      </c>
    </row>
    <row r="30" spans="1:18" ht="20.100000000000001" customHeight="1" x14ac:dyDescent="0.2">
      <c r="A30" s="107" t="s">
        <v>31</v>
      </c>
      <c r="B30" s="108"/>
      <c r="C30" s="57">
        <f t="shared" ref="C30:C36" si="9">C8/$C$46*100000</f>
        <v>1302.3088963257874</v>
      </c>
      <c r="D30" s="57">
        <f t="shared" si="8"/>
        <v>1295.3499835688465</v>
      </c>
      <c r="E30" s="57">
        <f t="shared" si="8"/>
        <v>1260.5800507501831</v>
      </c>
      <c r="F30" s="57">
        <f t="shared" si="8"/>
        <v>1419.8574739719811</v>
      </c>
      <c r="G30" s="57">
        <f t="shared" si="8"/>
        <v>1374.0685743036709</v>
      </c>
      <c r="H30" s="57">
        <f t="shared" si="8"/>
        <v>1383.7404196443731</v>
      </c>
      <c r="I30" s="57">
        <f t="shared" si="8"/>
        <v>1515.9812726138884</v>
      </c>
      <c r="J30" s="57">
        <f t="shared" si="8"/>
        <v>1350.5156393909535</v>
      </c>
      <c r="K30" s="57">
        <f t="shared" si="8"/>
        <v>1551.5669289777795</v>
      </c>
      <c r="L30" s="57">
        <f t="shared" si="8"/>
        <v>1149.6869580336634</v>
      </c>
      <c r="M30" s="57">
        <f t="shared" si="8"/>
        <v>1133.1875772462104</v>
      </c>
      <c r="N30" s="57">
        <f t="shared" si="8"/>
        <v>1232.2472077475236</v>
      </c>
      <c r="O30" s="57">
        <f t="shared" si="8"/>
        <v>1488.2172280424338</v>
      </c>
      <c r="P30" s="57">
        <f t="shared" si="8"/>
        <v>1484.6752369813153</v>
      </c>
      <c r="Q30" s="58">
        <f>Q8/$Q$46*100000</f>
        <v>1318.8512355866237</v>
      </c>
      <c r="R30" s="40">
        <f t="shared" si="7"/>
        <v>0.11221607875926497</v>
      </c>
    </row>
    <row r="31" spans="1:18" ht="20.100000000000001" customHeight="1" x14ac:dyDescent="0.2">
      <c r="A31" s="107" t="s">
        <v>32</v>
      </c>
      <c r="B31" s="108"/>
      <c r="C31" s="57">
        <f t="shared" si="9"/>
        <v>874.13364648024003</v>
      </c>
      <c r="D31" s="57">
        <f t="shared" si="8"/>
        <v>750.575090371344</v>
      </c>
      <c r="E31" s="57">
        <f t="shared" si="8"/>
        <v>1138.6433692671878</v>
      </c>
      <c r="F31" s="57">
        <f t="shared" si="8"/>
        <v>835.09374769255157</v>
      </c>
      <c r="G31" s="57">
        <f t="shared" si="8"/>
        <v>748.47999786275784</v>
      </c>
      <c r="H31" s="57">
        <f t="shared" si="8"/>
        <v>865.61528620445597</v>
      </c>
      <c r="I31" s="57">
        <f t="shared" si="8"/>
        <v>996.51473088087721</v>
      </c>
      <c r="J31" s="57">
        <f t="shared" si="8"/>
        <v>814.35658076144045</v>
      </c>
      <c r="K31" s="57">
        <f t="shared" si="8"/>
        <v>832.68911838358213</v>
      </c>
      <c r="L31" s="57">
        <f t="shared" si="8"/>
        <v>605.38146325937907</v>
      </c>
      <c r="M31" s="57">
        <f t="shared" si="8"/>
        <v>594.76542509992078</v>
      </c>
      <c r="N31" s="57">
        <f t="shared" si="8"/>
        <v>703.89505833170222</v>
      </c>
      <c r="O31" s="57">
        <f t="shared" si="8"/>
        <v>838.80981473531267</v>
      </c>
      <c r="P31" s="57">
        <f t="shared" si="8"/>
        <v>985.82160125815847</v>
      </c>
      <c r="Q31" s="58">
        <f t="shared" ref="Q31:Q38" si="10">Q9/$Q$46*100000</f>
        <v>781.87737940946647</v>
      </c>
      <c r="R31" s="40">
        <f t="shared" si="7"/>
        <v>6.6526998057422362E-2</v>
      </c>
    </row>
    <row r="32" spans="1:18" ht="20.100000000000001" customHeight="1" x14ac:dyDescent="0.2">
      <c r="A32" s="107" t="s">
        <v>5</v>
      </c>
      <c r="B32" s="108"/>
      <c r="C32" s="57">
        <f t="shared" si="9"/>
        <v>1102.8617069061463</v>
      </c>
      <c r="D32" s="57">
        <f t="shared" si="8"/>
        <v>1053.9763391390075</v>
      </c>
      <c r="E32" s="57">
        <f t="shared" si="8"/>
        <v>893.74819053457986</v>
      </c>
      <c r="F32" s="57">
        <f t="shared" si="8"/>
        <v>1096.7696621625273</v>
      </c>
      <c r="G32" s="57">
        <f t="shared" si="8"/>
        <v>1066.8400207490588</v>
      </c>
      <c r="H32" s="57">
        <f t="shared" si="8"/>
        <v>1289.5129253896446</v>
      </c>
      <c r="I32" s="57">
        <f t="shared" si="8"/>
        <v>1262.5790991481508</v>
      </c>
      <c r="J32" s="57">
        <f t="shared" si="8"/>
        <v>1130.1892537460214</v>
      </c>
      <c r="K32" s="57">
        <f t="shared" si="8"/>
        <v>1138.7738111756428</v>
      </c>
      <c r="L32" s="57">
        <f t="shared" si="8"/>
        <v>802.38645690128976</v>
      </c>
      <c r="M32" s="57">
        <f t="shared" si="8"/>
        <v>804.22901074134836</v>
      </c>
      <c r="N32" s="57">
        <f t="shared" si="8"/>
        <v>1001.8009766882464</v>
      </c>
      <c r="O32" s="57">
        <f t="shared" si="8"/>
        <v>1238.0117992839616</v>
      </c>
      <c r="P32" s="57">
        <f t="shared" si="8"/>
        <v>1342.3917069028182</v>
      </c>
      <c r="Q32" s="58">
        <f t="shared" si="10"/>
        <v>1057.3788350047364</v>
      </c>
      <c r="R32" s="40">
        <f t="shared" si="7"/>
        <v>8.9968378104823749E-2</v>
      </c>
    </row>
    <row r="33" spans="1:19" ht="20.100000000000001" customHeight="1" x14ac:dyDescent="0.2">
      <c r="A33" s="107" t="s">
        <v>6</v>
      </c>
      <c r="B33" s="108"/>
      <c r="C33" s="57">
        <f t="shared" si="9"/>
        <v>520.46364956163006</v>
      </c>
      <c r="D33" s="57">
        <f t="shared" si="8"/>
        <v>494.90634242523822</v>
      </c>
      <c r="E33" s="57">
        <f t="shared" si="8"/>
        <v>382.84030722594048</v>
      </c>
      <c r="F33" s="57">
        <f t="shared" si="8"/>
        <v>476.52750838785664</v>
      </c>
      <c r="G33" s="57">
        <f t="shared" si="8"/>
        <v>476.20425800964875</v>
      </c>
      <c r="H33" s="57">
        <f t="shared" si="8"/>
        <v>632.61027810980158</v>
      </c>
      <c r="I33" s="57">
        <f t="shared" si="8"/>
        <v>609.20984738889717</v>
      </c>
      <c r="J33" s="57">
        <f t="shared" si="8"/>
        <v>490.95905333411503</v>
      </c>
      <c r="K33" s="57">
        <f t="shared" si="8"/>
        <v>493.07221154036745</v>
      </c>
      <c r="L33" s="57">
        <f t="shared" si="8"/>
        <v>329.32397964822007</v>
      </c>
      <c r="M33" s="57">
        <f t="shared" si="8"/>
        <v>329.37540946136249</v>
      </c>
      <c r="N33" s="57">
        <f t="shared" si="8"/>
        <v>445.75096296241583</v>
      </c>
      <c r="O33" s="57">
        <f t="shared" si="8"/>
        <v>569.37275752413177</v>
      </c>
      <c r="P33" s="57">
        <f t="shared" si="8"/>
        <v>680.41155424947158</v>
      </c>
      <c r="Q33" s="58">
        <f t="shared" si="10"/>
        <v>480.22960732776608</v>
      </c>
      <c r="R33" s="40">
        <f t="shared" si="7"/>
        <v>4.0860926527815325E-2</v>
      </c>
    </row>
    <row r="34" spans="1:19" ht="20.100000000000001" customHeight="1" x14ac:dyDescent="0.2">
      <c r="A34" s="107" t="s">
        <v>7</v>
      </c>
      <c r="B34" s="108"/>
      <c r="C34" s="57">
        <f t="shared" si="9"/>
        <v>630.22859008773526</v>
      </c>
      <c r="D34" s="57">
        <f t="shared" si="8"/>
        <v>598.34045349983569</v>
      </c>
      <c r="E34" s="57">
        <f t="shared" si="8"/>
        <v>468.33222636625288</v>
      </c>
      <c r="F34" s="57">
        <f t="shared" si="8"/>
        <v>587.28503584761927</v>
      </c>
      <c r="G34" s="57">
        <f t="shared" si="8"/>
        <v>597.98253249832476</v>
      </c>
      <c r="H34" s="57">
        <f t="shared" si="8"/>
        <v>832.5810263988285</v>
      </c>
      <c r="I34" s="57">
        <f t="shared" si="8"/>
        <v>765.9045080579042</v>
      </c>
      <c r="J34" s="57">
        <f t="shared" si="8"/>
        <v>585.51973386842064</v>
      </c>
      <c r="K34" s="57">
        <f t="shared" si="8"/>
        <v>585.24450435092865</v>
      </c>
      <c r="L34" s="57">
        <f t="shared" si="8"/>
        <v>379.71717921855173</v>
      </c>
      <c r="M34" s="57">
        <f t="shared" si="8"/>
        <v>381.7586743282402</v>
      </c>
      <c r="N34" s="57">
        <f t="shared" si="8"/>
        <v>554.44969267680779</v>
      </c>
      <c r="O34" s="57">
        <f t="shared" si="8"/>
        <v>672.91273697154293</v>
      </c>
      <c r="P34" s="57">
        <f t="shared" si="8"/>
        <v>799.95728048975843</v>
      </c>
      <c r="Q34" s="58">
        <f t="shared" si="10"/>
        <v>585.17506625934686</v>
      </c>
      <c r="R34" s="40">
        <f t="shared" si="7"/>
        <v>4.97903399196565E-2</v>
      </c>
    </row>
    <row r="35" spans="1:19" ht="20.100000000000001" customHeight="1" x14ac:dyDescent="0.2">
      <c r="A35" s="107" t="s">
        <v>8</v>
      </c>
      <c r="B35" s="108"/>
      <c r="C35" s="57">
        <f t="shared" si="9"/>
        <v>215.08409435492402</v>
      </c>
      <c r="D35" s="57">
        <f t="shared" si="8"/>
        <v>198.65264541570818</v>
      </c>
      <c r="E35" s="57">
        <f t="shared" si="8"/>
        <v>151.56933871489636</v>
      </c>
      <c r="F35" s="57">
        <f t="shared" si="8"/>
        <v>195.5815850752881</v>
      </c>
      <c r="G35" s="57">
        <f t="shared" si="8"/>
        <v>205.48692386297606</v>
      </c>
      <c r="H35" s="57">
        <f t="shared" si="8"/>
        <v>272.84785579915172</v>
      </c>
      <c r="I35" s="57">
        <f t="shared" si="8"/>
        <v>241.21481096925933</v>
      </c>
      <c r="J35" s="57">
        <f t="shared" si="8"/>
        <v>205.38579812051191</v>
      </c>
      <c r="K35" s="57">
        <f t="shared" si="8"/>
        <v>188.63935195279723</v>
      </c>
      <c r="L35" s="57">
        <f t="shared" si="8"/>
        <v>119.20496623508279</v>
      </c>
      <c r="M35" s="57">
        <f t="shared" si="8"/>
        <v>134.43185347136395</v>
      </c>
      <c r="N35" s="57">
        <f t="shared" si="8"/>
        <v>201.51735055771186</v>
      </c>
      <c r="O35" s="57">
        <f t="shared" si="8"/>
        <v>211.54791297979514</v>
      </c>
      <c r="P35" s="57">
        <f t="shared" si="8"/>
        <v>243.2255986329757</v>
      </c>
      <c r="Q35" s="58">
        <f t="shared" si="10"/>
        <v>193.61758347634074</v>
      </c>
      <c r="R35" s="40">
        <f t="shared" si="7"/>
        <v>1.6474190121143924E-2</v>
      </c>
    </row>
    <row r="36" spans="1:19" ht="20.100000000000001" customHeight="1" x14ac:dyDescent="0.2">
      <c r="A36" s="107" t="s">
        <v>9</v>
      </c>
      <c r="B36" s="108"/>
      <c r="C36" s="57">
        <f t="shared" si="9"/>
        <v>111.9111823799676</v>
      </c>
      <c r="D36" s="57">
        <f t="shared" si="8"/>
        <v>107.37758790667104</v>
      </c>
      <c r="E36" s="57">
        <f t="shared" si="8"/>
        <v>70.50528789659225</v>
      </c>
      <c r="F36" s="57">
        <f t="shared" si="8"/>
        <v>108.41631143215787</v>
      </c>
      <c r="G36" s="57">
        <f t="shared" si="8"/>
        <v>116.88042798273287</v>
      </c>
      <c r="H36" s="57">
        <f t="shared" si="8"/>
        <v>140.96298649882237</v>
      </c>
      <c r="I36" s="57">
        <f t="shared" si="8"/>
        <v>125.83056084026325</v>
      </c>
      <c r="J36" s="57">
        <f t="shared" si="8"/>
        <v>123.87449149994043</v>
      </c>
      <c r="K36" s="57">
        <f t="shared" si="8"/>
        <v>99.440358910318665</v>
      </c>
      <c r="L36" s="57">
        <f t="shared" si="8"/>
        <v>64.096613488579749</v>
      </c>
      <c r="M36" s="57">
        <f t="shared" si="8"/>
        <v>72.183305300644506</v>
      </c>
      <c r="N36" s="57">
        <f t="shared" si="8"/>
        <v>112.14557505074863</v>
      </c>
      <c r="O36" s="57">
        <f t="shared" si="8"/>
        <v>107.81367465912423</v>
      </c>
      <c r="P36" s="57">
        <f t="shared" si="8"/>
        <v>119.02895797123668</v>
      </c>
      <c r="Q36" s="58">
        <f t="shared" si="10"/>
        <v>103.12602256710649</v>
      </c>
      <c r="R36" s="40">
        <f t="shared" si="7"/>
        <v>8.7746044119773429E-3</v>
      </c>
    </row>
    <row r="37" spans="1:19" ht="20.100000000000001" customHeight="1" x14ac:dyDescent="0.2">
      <c r="A37" s="107" t="s">
        <v>15</v>
      </c>
      <c r="B37" s="108"/>
      <c r="C37" s="57">
        <f>C15/$C$46*100000</f>
        <v>142.26517431316429</v>
      </c>
      <c r="D37" s="57">
        <f t="shared" si="8"/>
        <v>118.30430496220835</v>
      </c>
      <c r="E37" s="57">
        <f t="shared" si="8"/>
        <v>118.19002367206527</v>
      </c>
      <c r="F37" s="57">
        <f t="shared" si="8"/>
        <v>122.10342051661634</v>
      </c>
      <c r="G37" s="57">
        <f t="shared" si="8"/>
        <v>124.00456835501372</v>
      </c>
      <c r="H37" s="57">
        <f t="shared" si="8"/>
        <v>147.18317791260463</v>
      </c>
      <c r="I37" s="57">
        <f t="shared" si="8"/>
        <v>140.55036229704874</v>
      </c>
      <c r="J37" s="57">
        <f t="shared" si="8"/>
        <v>116.87700114040182</v>
      </c>
      <c r="K37" s="57">
        <f t="shared" si="8"/>
        <v>134.12885620461589</v>
      </c>
      <c r="L37" s="57">
        <f t="shared" si="8"/>
        <v>92.46120681398574</v>
      </c>
      <c r="M37" s="57">
        <f t="shared" si="8"/>
        <v>92.539136343078425</v>
      </c>
      <c r="N37" s="57">
        <f t="shared" si="8"/>
        <v>119.53167220008444</v>
      </c>
      <c r="O37" s="57">
        <f t="shared" si="8"/>
        <v>116.16680620929061</v>
      </c>
      <c r="P37" s="57">
        <f t="shared" si="8"/>
        <v>121.09603104743761</v>
      </c>
      <c r="Q37" s="58">
        <f t="shared" si="10"/>
        <v>118.93757107461914</v>
      </c>
      <c r="R37" s="40">
        <f t="shared" si="7"/>
        <v>1.0119949455260992E-2</v>
      </c>
      <c r="S37" s="21"/>
    </row>
    <row r="38" spans="1:19" ht="30" customHeight="1" thickBot="1" x14ac:dyDescent="0.25">
      <c r="A38" s="109" t="s">
        <v>34</v>
      </c>
      <c r="B38" s="110"/>
      <c r="C38" s="59">
        <f>SUM(C28:C37)</f>
        <v>11799.271197587625</v>
      </c>
      <c r="D38" s="60">
        <f>SUM(D28:D37)</f>
        <v>11587.578047978968</v>
      </c>
      <c r="E38" s="60">
        <f t="shared" ref="D38:P38" si="11">SUM(E28:E37)</f>
        <v>10980.432228069278</v>
      </c>
      <c r="F38" s="60">
        <f t="shared" si="11"/>
        <v>12923.512472378154</v>
      </c>
      <c r="G38" s="60">
        <f t="shared" si="11"/>
        <v>13239.324364337444</v>
      </c>
      <c r="H38" s="60">
        <f t="shared" si="11"/>
        <v>11292.085058595881</v>
      </c>
      <c r="I38" s="60">
        <f t="shared" si="11"/>
        <v>12626.107546351544</v>
      </c>
      <c r="J38" s="60">
        <f t="shared" si="11"/>
        <v>12198.327788925431</v>
      </c>
      <c r="K38" s="60">
        <f t="shared" si="11"/>
        <v>13325.668827264497</v>
      </c>
      <c r="L38" s="60">
        <f t="shared" si="11"/>
        <v>12065.855955017436</v>
      </c>
      <c r="M38" s="60">
        <f t="shared" si="11"/>
        <v>10139.843864523262</v>
      </c>
      <c r="N38" s="60">
        <f t="shared" si="11"/>
        <v>11411.520095723818</v>
      </c>
      <c r="O38" s="60">
        <f t="shared" si="11"/>
        <v>12091.449307175728</v>
      </c>
      <c r="P38" s="61">
        <f t="shared" si="11"/>
        <v>11559.589410384629</v>
      </c>
      <c r="Q38" s="62">
        <f t="shared" si="10"/>
        <v>11752.783114226708</v>
      </c>
      <c r="R38" s="46"/>
    </row>
    <row r="39" spans="1:19" ht="20.100000000000001" customHeight="1" x14ac:dyDescent="0.2">
      <c r="A39" s="96" t="s">
        <v>2</v>
      </c>
      <c r="B39" s="34" t="s">
        <v>10</v>
      </c>
      <c r="C39" s="63">
        <f>SUM(C28:C31)</f>
        <v>9076.4567999840565</v>
      </c>
      <c r="D39" s="63">
        <f t="shared" ref="D39:P39" si="12">SUM(D28:D31)</f>
        <v>9016.0203746302996</v>
      </c>
      <c r="E39" s="63">
        <f t="shared" si="12"/>
        <v>8895.2468536589513</v>
      </c>
      <c r="F39" s="63">
        <f t="shared" si="12"/>
        <v>10336.828948956088</v>
      </c>
      <c r="G39" s="63">
        <f t="shared" si="12"/>
        <v>10651.925632879687</v>
      </c>
      <c r="H39" s="63">
        <f t="shared" si="12"/>
        <v>7976.3868084870301</v>
      </c>
      <c r="I39" s="63">
        <f t="shared" si="12"/>
        <v>9480.8183576500232</v>
      </c>
      <c r="J39" s="63">
        <f t="shared" si="12"/>
        <v>9545.5224572160223</v>
      </c>
      <c r="K39" s="63">
        <f t="shared" si="12"/>
        <v>10686.369733129826</v>
      </c>
      <c r="L39" s="63">
        <f t="shared" si="12"/>
        <v>10278.665552711729</v>
      </c>
      <c r="M39" s="63">
        <f t="shared" si="12"/>
        <v>8325.3264748772217</v>
      </c>
      <c r="N39" s="63">
        <f t="shared" si="12"/>
        <v>8976.3238655878031</v>
      </c>
      <c r="O39" s="63">
        <f t="shared" si="12"/>
        <v>9175.6236195478814</v>
      </c>
      <c r="P39" s="63">
        <f t="shared" si="12"/>
        <v>8253.478281090931</v>
      </c>
      <c r="Q39" s="64">
        <f>SUM(Q28:Q31)</f>
        <v>9214.3184285167936</v>
      </c>
      <c r="R39" s="42">
        <f>SUM(R28:R31)</f>
        <v>0.78401161145932219</v>
      </c>
    </row>
    <row r="40" spans="1:19" ht="20.100000000000001" customHeight="1" x14ac:dyDescent="0.2">
      <c r="A40" s="97"/>
      <c r="B40" s="35" t="s">
        <v>11</v>
      </c>
      <c r="C40" s="65">
        <f>SUM(C32:C37)</f>
        <v>2722.8143976035676</v>
      </c>
      <c r="D40" s="65">
        <f t="shared" ref="D40:P40" si="13">SUM(D32:D37)</f>
        <v>2571.5576733486691</v>
      </c>
      <c r="E40" s="65">
        <f t="shared" si="13"/>
        <v>2085.1853744103269</v>
      </c>
      <c r="F40" s="65">
        <f t="shared" si="13"/>
        <v>2586.6835234220653</v>
      </c>
      <c r="G40" s="65">
        <f t="shared" si="13"/>
        <v>2587.3987314577553</v>
      </c>
      <c r="H40" s="65">
        <f t="shared" si="13"/>
        <v>3315.6982501088532</v>
      </c>
      <c r="I40" s="65">
        <f t="shared" si="13"/>
        <v>3145.2891887015239</v>
      </c>
      <c r="J40" s="65">
        <f t="shared" si="13"/>
        <v>2652.8053317094113</v>
      </c>
      <c r="K40" s="65">
        <f t="shared" si="13"/>
        <v>2639.2990941346707</v>
      </c>
      <c r="L40" s="65">
        <f t="shared" si="13"/>
        <v>1787.1904023057098</v>
      </c>
      <c r="M40" s="65">
        <f t="shared" si="13"/>
        <v>1814.5173896460376</v>
      </c>
      <c r="N40" s="65">
        <f t="shared" si="13"/>
        <v>2435.1962301360145</v>
      </c>
      <c r="O40" s="65">
        <f t="shared" si="13"/>
        <v>2915.8256876278465</v>
      </c>
      <c r="P40" s="65">
        <f t="shared" si="13"/>
        <v>3306.111129293698</v>
      </c>
      <c r="Q40" s="66">
        <f>SUM(Q32:Q37)</f>
        <v>2538.4646857099156</v>
      </c>
      <c r="R40" s="41">
        <f>SUM(R32:R37)</f>
        <v>0.21598838854067784</v>
      </c>
    </row>
    <row r="41" spans="1:19" ht="20.100000000000001" customHeight="1" x14ac:dyDescent="0.2">
      <c r="A41" s="97"/>
      <c r="B41" s="15" t="s">
        <v>12</v>
      </c>
      <c r="C41" s="67">
        <f>SUM(C33:C37)</f>
        <v>1619.9526906974213</v>
      </c>
      <c r="D41" s="67">
        <f t="shared" ref="D41:P41" si="14">SUM(D33:D37)</f>
        <v>1517.5813342096615</v>
      </c>
      <c r="E41" s="67">
        <f t="shared" si="14"/>
        <v>1191.4371838757472</v>
      </c>
      <c r="F41" s="67">
        <f t="shared" si="14"/>
        <v>1489.9138612595382</v>
      </c>
      <c r="G41" s="67">
        <f t="shared" si="14"/>
        <v>1520.5587107086963</v>
      </c>
      <c r="H41" s="67">
        <f t="shared" si="14"/>
        <v>2026.1853247192089</v>
      </c>
      <c r="I41" s="67">
        <f t="shared" si="14"/>
        <v>1882.7100895533724</v>
      </c>
      <c r="J41" s="67">
        <f t="shared" si="14"/>
        <v>1522.6160779633897</v>
      </c>
      <c r="K41" s="67">
        <f t="shared" si="14"/>
        <v>1500.5252829590279</v>
      </c>
      <c r="L41" s="67">
        <f t="shared" si="14"/>
        <v>984.80394540442023</v>
      </c>
      <c r="M41" s="67">
        <f t="shared" si="14"/>
        <v>1010.2883789046897</v>
      </c>
      <c r="N41" s="67">
        <f t="shared" si="14"/>
        <v>1433.3952534477685</v>
      </c>
      <c r="O41" s="67">
        <f t="shared" si="14"/>
        <v>1677.8138883438849</v>
      </c>
      <c r="P41" s="67">
        <f t="shared" si="14"/>
        <v>1963.71942239088</v>
      </c>
      <c r="Q41" s="68">
        <f>SUM(Q33:Q37)</f>
        <v>1481.0858507051794</v>
      </c>
      <c r="R41" s="43">
        <f>SUM(R33:R37)</f>
        <v>0.12602001043585409</v>
      </c>
    </row>
    <row r="42" spans="1:19" ht="20.100000000000001" customHeight="1" x14ac:dyDescent="0.2">
      <c r="A42" s="97"/>
      <c r="B42" s="15" t="s">
        <v>13</v>
      </c>
      <c r="C42" s="67">
        <f>SUM(C34:C37)</f>
        <v>1099.4890411357912</v>
      </c>
      <c r="D42" s="67">
        <f t="shared" ref="D42:P42" si="15">SUM(D34:D37)</f>
        <v>1022.6749917844232</v>
      </c>
      <c r="E42" s="67">
        <f t="shared" si="15"/>
        <v>808.59687664980675</v>
      </c>
      <c r="F42" s="67">
        <f t="shared" si="15"/>
        <v>1013.3863528716815</v>
      </c>
      <c r="G42" s="67">
        <f t="shared" si="15"/>
        <v>1044.3544526990474</v>
      </c>
      <c r="H42" s="67">
        <f t="shared" si="15"/>
        <v>1393.5750466094073</v>
      </c>
      <c r="I42" s="67">
        <f t="shared" si="15"/>
        <v>1273.5002421644754</v>
      </c>
      <c r="J42" s="67">
        <f t="shared" si="15"/>
        <v>1031.6570246292747</v>
      </c>
      <c r="K42" s="67">
        <f t="shared" si="15"/>
        <v>1007.4530714186604</v>
      </c>
      <c r="L42" s="67">
        <f t="shared" si="15"/>
        <v>655.47996575620004</v>
      </c>
      <c r="M42" s="67">
        <f t="shared" si="15"/>
        <v>680.91296944332714</v>
      </c>
      <c r="N42" s="67">
        <f t="shared" si="15"/>
        <v>987.64429048535283</v>
      </c>
      <c r="O42" s="67">
        <f t="shared" si="15"/>
        <v>1108.441130819753</v>
      </c>
      <c r="P42" s="67">
        <f t="shared" si="15"/>
        <v>1283.3078681414086</v>
      </c>
      <c r="Q42" s="68">
        <f>SUM(Q34:Q37)</f>
        <v>1000.8562433774132</v>
      </c>
      <c r="R42" s="43">
        <f>SUM(R34:R37)</f>
        <v>8.5159083908038752E-2</v>
      </c>
    </row>
    <row r="43" spans="1:19" ht="20.100000000000001" customHeight="1" thickBot="1" x14ac:dyDescent="0.25">
      <c r="A43" s="98"/>
      <c r="B43" s="16" t="s">
        <v>14</v>
      </c>
      <c r="C43" s="69">
        <f>SUM(C35:C37)</f>
        <v>469.26045104805587</v>
      </c>
      <c r="D43" s="69">
        <f t="shared" ref="D43:P43" si="16">SUM(D35:D37)</f>
        <v>424.33453828458755</v>
      </c>
      <c r="E43" s="69">
        <f t="shared" si="16"/>
        <v>340.26465028355386</v>
      </c>
      <c r="F43" s="69">
        <f t="shared" si="16"/>
        <v>426.10131702406227</v>
      </c>
      <c r="G43" s="69">
        <f t="shared" si="16"/>
        <v>446.37192020072263</v>
      </c>
      <c r="H43" s="69">
        <f t="shared" si="16"/>
        <v>560.9940202105787</v>
      </c>
      <c r="I43" s="69">
        <f t="shared" si="16"/>
        <v>507.59573410657129</v>
      </c>
      <c r="J43" s="69">
        <f t="shared" si="16"/>
        <v>446.13729076085417</v>
      </c>
      <c r="K43" s="69">
        <f t="shared" si="16"/>
        <v>422.20856706773179</v>
      </c>
      <c r="L43" s="69">
        <f t="shared" si="16"/>
        <v>275.76278653764825</v>
      </c>
      <c r="M43" s="69">
        <f t="shared" si="16"/>
        <v>299.15429511508688</v>
      </c>
      <c r="N43" s="69">
        <f t="shared" si="16"/>
        <v>433.19459780854493</v>
      </c>
      <c r="O43" s="69">
        <f t="shared" si="16"/>
        <v>435.52839384820999</v>
      </c>
      <c r="P43" s="69">
        <f t="shared" si="16"/>
        <v>483.35058765165002</v>
      </c>
      <c r="Q43" s="70">
        <f>SUM(Q35:Q37)</f>
        <v>415.68117711806639</v>
      </c>
      <c r="R43" s="44">
        <f>SUM(R35:R37)</f>
        <v>3.5368743988382259E-2</v>
      </c>
    </row>
    <row r="44" spans="1:19" ht="20.100000000000001" customHeight="1" x14ac:dyDescent="0.2">
      <c r="C44" s="37"/>
      <c r="D44" s="37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7"/>
      <c r="R44" s="39"/>
    </row>
    <row r="45" spans="1:19" s="29" customFormat="1" ht="20.100000000000001" customHeight="1" x14ac:dyDescent="0.2">
      <c r="B45" s="92" t="s">
        <v>16</v>
      </c>
      <c r="C45" s="38" t="s">
        <v>20</v>
      </c>
      <c r="D45" s="38" t="s">
        <v>22</v>
      </c>
      <c r="E45" s="38" t="s">
        <v>27</v>
      </c>
      <c r="F45" s="38" t="s">
        <v>29</v>
      </c>
      <c r="G45" s="38" t="s">
        <v>18</v>
      </c>
      <c r="H45" s="38" t="s">
        <v>35</v>
      </c>
      <c r="I45" s="38" t="s">
        <v>28</v>
      </c>
      <c r="J45" s="38" t="s">
        <v>25</v>
      </c>
      <c r="K45" s="38" t="s">
        <v>17</v>
      </c>
      <c r="L45" s="38" t="s">
        <v>19</v>
      </c>
      <c r="M45" s="38" t="s">
        <v>26</v>
      </c>
      <c r="N45" s="38" t="s">
        <v>24</v>
      </c>
      <c r="O45" s="38" t="s">
        <v>21</v>
      </c>
      <c r="P45" s="38" t="s">
        <v>23</v>
      </c>
      <c r="Q45" s="48" t="s">
        <v>0</v>
      </c>
      <c r="R45" s="49"/>
    </row>
    <row r="46" spans="1:19" s="29" customFormat="1" ht="25.5" customHeight="1" x14ac:dyDescent="0.2">
      <c r="B46" s="30" t="s">
        <v>41</v>
      </c>
      <c r="C46" s="1">
        <v>652303</v>
      </c>
      <c r="D46" s="1">
        <v>1217200</v>
      </c>
      <c r="E46" s="1">
        <v>293595</v>
      </c>
      <c r="F46" s="1">
        <v>555267</v>
      </c>
      <c r="G46" s="1">
        <v>449177</v>
      </c>
      <c r="H46" s="1">
        <v>1189674</v>
      </c>
      <c r="I46" s="1">
        <v>631802</v>
      </c>
      <c r="J46" s="1">
        <v>528761</v>
      </c>
      <c r="K46" s="1">
        <v>605388</v>
      </c>
      <c r="L46" s="1">
        <v>1357326</v>
      </c>
      <c r="M46" s="1">
        <v>1439391</v>
      </c>
      <c r="N46" s="1">
        <v>812337</v>
      </c>
      <c r="O46" s="1">
        <v>514777</v>
      </c>
      <c r="P46" s="1">
        <v>580531</v>
      </c>
      <c r="Q46" s="2">
        <v>10827529</v>
      </c>
      <c r="R46" s="50"/>
    </row>
    <row r="49" spans="1:17" ht="14.25" x14ac:dyDescent="0.2">
      <c r="B49" s="14"/>
    </row>
    <row r="50" spans="1:17" ht="18" x14ac:dyDescent="0.2">
      <c r="I50" s="31"/>
      <c r="J50" s="31"/>
      <c r="K50" s="32"/>
    </row>
    <row r="51" spans="1:17" ht="12.75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</row>
    <row r="53" spans="1:17" ht="12" customHeight="1" x14ac:dyDescent="0.2"/>
  </sheetData>
  <mergeCells count="60"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O26:O27"/>
    <mergeCell ref="A17:A21"/>
    <mergeCell ref="A13:B13"/>
    <mergeCell ref="A14:B14"/>
    <mergeCell ref="A15:B15"/>
    <mergeCell ref="A16:B16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  <firstHeader>&amp;L&amp;G</first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61)</cp:lastModifiedBy>
  <cp:lastPrinted>2024-05-03T12:09:36Z</cp:lastPrinted>
  <dcterms:created xsi:type="dcterms:W3CDTF">1997-01-24T11:07:25Z</dcterms:created>
  <dcterms:modified xsi:type="dcterms:W3CDTF">2024-07-29T08:15:05Z</dcterms:modified>
</cp:coreProperties>
</file>